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IVER\AppData\Local\Microsoft\Windows\INetCache\Content.Outlook\ESXH1HIR\"/>
    </mc:Choice>
  </mc:AlternateContent>
  <xr:revisionPtr revIDLastSave="0" documentId="8_{3F7E4168-5E6B-4281-87A3-79E30514CA6C}" xr6:coauthVersionLast="45" xr6:coauthVersionMax="45" xr10:uidLastSave="{00000000-0000-0000-0000-000000000000}"/>
  <bookViews>
    <workbookView xWindow="-93" yWindow="-93" windowWidth="18426" windowHeight="11746" xr2:uid="{741AA384-384D-414B-BAF7-F42DD76CA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7" i="1" l="1"/>
  <c r="A1" i="1"/>
  <c r="B1" i="1"/>
  <c r="L312" i="1"/>
  <c r="L310" i="1"/>
  <c r="L308" i="1"/>
  <c r="N306" i="1"/>
  <c r="L304" i="1"/>
  <c r="K304" i="1"/>
  <c r="L302" i="1"/>
  <c r="N300" i="1"/>
  <c r="L298" i="1"/>
  <c r="L296" i="1"/>
  <c r="L294" i="1"/>
  <c r="L292" i="1"/>
  <c r="N290" i="1"/>
  <c r="L286" i="1"/>
  <c r="L285" i="1"/>
  <c r="L283" i="1"/>
  <c r="L281" i="1"/>
  <c r="L278" i="1"/>
  <c r="K278" i="1"/>
  <c r="L277" i="1"/>
  <c r="L275" i="1"/>
  <c r="L273" i="1"/>
  <c r="L271" i="1"/>
  <c r="M271" i="1"/>
  <c r="L270" i="1"/>
  <c r="I270" i="1"/>
  <c r="G270" i="1"/>
  <c r="M270" i="1"/>
  <c r="L269" i="1"/>
  <c r="G269" i="1"/>
  <c r="N269" i="1"/>
  <c r="I269" i="1"/>
  <c r="G268" i="1"/>
  <c r="G267" i="1"/>
  <c r="G266" i="1"/>
  <c r="L265" i="1"/>
  <c r="M265" i="1"/>
  <c r="J265" i="1"/>
  <c r="N264" i="1"/>
  <c r="M262" i="1"/>
  <c r="M261" i="1"/>
  <c r="N260" i="1"/>
  <c r="M257" i="1"/>
  <c r="K257" i="1"/>
  <c r="L257" i="1"/>
  <c r="N256" i="1"/>
  <c r="G254" i="1"/>
  <c r="M252" i="1"/>
  <c r="J251" i="1"/>
  <c r="L248" i="1"/>
  <c r="I248" i="1"/>
  <c r="M248" i="1"/>
  <c r="J248" i="1"/>
  <c r="M247" i="1"/>
  <c r="N245" i="1"/>
  <c r="M245" i="1"/>
  <c r="N244" i="1"/>
  <c r="N242" i="1"/>
  <c r="L242" i="1"/>
  <c r="M242" i="1"/>
  <c r="N241" i="1"/>
  <c r="N239" i="1"/>
  <c r="N238" i="1"/>
  <c r="I237" i="1"/>
  <c r="N235" i="1"/>
  <c r="N234" i="1"/>
  <c r="K232" i="1"/>
  <c r="L231" i="1"/>
  <c r="M230" i="1"/>
  <c r="H229" i="1"/>
  <c r="J228" i="1"/>
  <c r="K228" i="1"/>
  <c r="H225" i="1"/>
  <c r="N224" i="1"/>
  <c r="J223" i="1"/>
  <c r="N222" i="1"/>
  <c r="L222" i="1"/>
  <c r="G218" i="1"/>
  <c r="M216" i="1"/>
  <c r="J216" i="1"/>
  <c r="H216" i="1"/>
  <c r="G216" i="1"/>
  <c r="J215" i="1"/>
  <c r="I214" i="1"/>
  <c r="G214" i="1"/>
  <c r="M212" i="1"/>
  <c r="J211" i="1"/>
  <c r="M208" i="1"/>
  <c r="J208" i="1"/>
  <c r="G208" i="1"/>
  <c r="H208" i="1"/>
  <c r="J207" i="1"/>
  <c r="G206" i="1"/>
  <c r="J204" i="1"/>
  <c r="N203" i="1"/>
  <c r="M200" i="1"/>
  <c r="N199" i="1"/>
  <c r="N198" i="1"/>
  <c r="J196" i="1"/>
  <c r="H196" i="1"/>
  <c r="M196" i="1"/>
  <c r="K195" i="1"/>
  <c r="L195" i="1"/>
  <c r="N195" i="1"/>
  <c r="I194" i="1"/>
  <c r="N194" i="1"/>
  <c r="G191" i="1"/>
  <c r="L191" i="1"/>
  <c r="N191" i="1"/>
  <c r="I190" i="1"/>
  <c r="N190" i="1"/>
  <c r="M188" i="1"/>
  <c r="J188" i="1"/>
  <c r="H188" i="1"/>
  <c r="N187" i="1"/>
  <c r="H184" i="1"/>
  <c r="M184" i="1"/>
  <c r="I182" i="1"/>
  <c r="N182" i="1"/>
  <c r="I181" i="1"/>
  <c r="M180" i="1"/>
  <c r="J180" i="1"/>
  <c r="N179" i="1"/>
  <c r="N178" i="1"/>
  <c r="L177" i="1"/>
  <c r="M176" i="1"/>
  <c r="N174" i="1"/>
  <c r="I173" i="1"/>
  <c r="J172" i="1"/>
  <c r="M171" i="1"/>
  <c r="K171" i="1"/>
  <c r="H171" i="1"/>
  <c r="G171" i="1"/>
  <c r="M170" i="1"/>
  <c r="K170" i="1"/>
  <c r="J170" i="1"/>
  <c r="N170" i="1"/>
  <c r="I168" i="1"/>
  <c r="M168" i="1"/>
  <c r="K168" i="1"/>
  <c r="L165" i="1"/>
  <c r="J165" i="1"/>
  <c r="M164" i="1"/>
  <c r="M163" i="1"/>
  <c r="I163" i="1"/>
  <c r="J157" i="1"/>
  <c r="I156" i="1"/>
  <c r="N154" i="1"/>
  <c r="M150" i="1"/>
  <c r="M149" i="1"/>
  <c r="L149" i="1"/>
  <c r="K149" i="1"/>
  <c r="J149" i="1"/>
  <c r="H149" i="1"/>
  <c r="M148" i="1"/>
  <c r="K148" i="1"/>
  <c r="J148" i="1"/>
  <c r="I148" i="1"/>
  <c r="L148" i="1"/>
  <c r="N148" i="1"/>
  <c r="M147" i="1"/>
  <c r="N147" i="1"/>
  <c r="L146" i="1"/>
  <c r="J145" i="1"/>
  <c r="I144" i="1"/>
  <c r="N143" i="1"/>
  <c r="L142" i="1"/>
  <c r="J141" i="1"/>
  <c r="H141" i="1"/>
  <c r="K141" i="1"/>
  <c r="I140" i="1"/>
  <c r="M140" i="1"/>
  <c r="N138" i="1"/>
  <c r="J136" i="1"/>
  <c r="H136" i="1"/>
  <c r="K136" i="1"/>
  <c r="G135" i="1"/>
  <c r="N134" i="1"/>
  <c r="L133" i="1"/>
  <c r="M132" i="1"/>
  <c r="J132" i="1"/>
  <c r="H132" i="1"/>
  <c r="K132" i="1"/>
  <c r="H131" i="1"/>
  <c r="G131" i="1"/>
  <c r="N130" i="1"/>
  <c r="M128" i="1"/>
  <c r="J128" i="1"/>
  <c r="H128" i="1"/>
  <c r="K128" i="1"/>
  <c r="H127" i="1"/>
  <c r="G127" i="1"/>
  <c r="N126" i="1"/>
  <c r="M125" i="1"/>
  <c r="H125" i="1"/>
  <c r="L125" i="1"/>
  <c r="K124" i="1"/>
  <c r="H124" i="1"/>
  <c r="M124" i="1"/>
  <c r="G123" i="1"/>
  <c r="N122" i="1"/>
  <c r="L121" i="1"/>
  <c r="J120" i="1"/>
  <c r="N118" i="1"/>
  <c r="I116" i="1"/>
  <c r="I111" i="1"/>
  <c r="M109" i="1"/>
  <c r="N107" i="1"/>
  <c r="N106" i="1"/>
  <c r="G105" i="1"/>
  <c r="M105" i="1"/>
  <c r="I105" i="1"/>
  <c r="L103" i="1"/>
  <c r="K102" i="1"/>
  <c r="M101" i="1"/>
  <c r="I100" i="1"/>
  <c r="L98" i="1"/>
  <c r="L97" i="1"/>
  <c r="N96" i="1"/>
  <c r="G95" i="1"/>
  <c r="N95" i="1"/>
  <c r="I95" i="1"/>
  <c r="I93" i="1"/>
  <c r="N92" i="1"/>
  <c r="M92" i="1"/>
  <c r="N91" i="1"/>
  <c r="J90" i="1"/>
  <c r="K88" i="1"/>
  <c r="K87" i="1"/>
  <c r="J87" i="1"/>
  <c r="G87" i="1"/>
  <c r="M87" i="1"/>
  <c r="I87" i="1"/>
  <c r="N86" i="1"/>
  <c r="N85" i="1"/>
  <c r="L84" i="1"/>
  <c r="H82" i="1"/>
  <c r="G82" i="1"/>
  <c r="H81" i="1"/>
  <c r="G81" i="1"/>
  <c r="J78" i="1"/>
  <c r="N77" i="1"/>
  <c r="L76" i="1"/>
  <c r="N75" i="1"/>
  <c r="L73" i="1"/>
  <c r="L72" i="1"/>
  <c r="N71" i="1"/>
  <c r="J70" i="1"/>
  <c r="L69" i="1"/>
  <c r="H68" i="1"/>
  <c r="N68" i="1"/>
  <c r="J67" i="1"/>
  <c r="H67" i="1"/>
  <c r="N66" i="1"/>
  <c r="J65" i="1"/>
  <c r="M64" i="1"/>
  <c r="N63" i="1"/>
  <c r="H63" i="1"/>
  <c r="J63" i="1"/>
  <c r="N62" i="1"/>
  <c r="M62" i="1"/>
  <c r="L62" i="1"/>
  <c r="J61" i="1"/>
  <c r="L60" i="1"/>
  <c r="M60" i="1"/>
  <c r="H59" i="1"/>
  <c r="N58" i="1"/>
  <c r="M58" i="1"/>
  <c r="H57" i="1"/>
  <c r="N56" i="1"/>
  <c r="J55" i="1"/>
  <c r="N55" i="1"/>
  <c r="J54" i="1"/>
  <c r="N53" i="1"/>
  <c r="J52" i="1"/>
  <c r="H51" i="1"/>
  <c r="N51" i="1"/>
  <c r="J50" i="1"/>
  <c r="N50" i="1"/>
  <c r="J49" i="1"/>
  <c r="M48" i="1"/>
  <c r="H47" i="1"/>
  <c r="M46" i="1"/>
  <c r="N45" i="1"/>
  <c r="H45" i="1"/>
  <c r="J45" i="1"/>
  <c r="M44" i="1"/>
  <c r="J43" i="1"/>
  <c r="M42" i="1"/>
  <c r="J42" i="1"/>
  <c r="N42" i="1"/>
  <c r="H41" i="1"/>
  <c r="N41" i="1"/>
  <c r="J40" i="1"/>
  <c r="N40" i="1"/>
  <c r="M40" i="1"/>
  <c r="H39" i="1"/>
  <c r="N38" i="1"/>
  <c r="N37" i="1"/>
  <c r="J36" i="1"/>
  <c r="N35" i="1"/>
  <c r="H35" i="1"/>
  <c r="N34" i="1"/>
  <c r="M34" i="1"/>
  <c r="N33" i="1"/>
  <c r="J32" i="1"/>
  <c r="L32" i="1"/>
  <c r="H31" i="1"/>
  <c r="M30" i="1"/>
  <c r="L30" i="1"/>
  <c r="J30" i="1"/>
  <c r="N29" i="1"/>
  <c r="N27" i="1"/>
  <c r="H27" i="1"/>
  <c r="M26" i="1"/>
  <c r="L26" i="1"/>
  <c r="N25" i="1"/>
  <c r="J24" i="1"/>
  <c r="H23" i="1"/>
  <c r="N22" i="1"/>
  <c r="H21" i="1"/>
  <c r="N21" i="1"/>
  <c r="L20" i="1"/>
  <c r="J20" i="1"/>
  <c r="N19" i="1"/>
  <c r="N18" i="1"/>
  <c r="N17" i="1"/>
  <c r="H17" i="1"/>
  <c r="J16" i="1"/>
  <c r="N15" i="1"/>
  <c r="J14" i="1"/>
  <c r="N14" i="1"/>
  <c r="G13" i="1"/>
  <c r="M12" i="1"/>
  <c r="L11" i="1"/>
  <c r="N11" i="1"/>
  <c r="M10" i="1"/>
  <c r="G9" i="1"/>
  <c r="M8" i="1"/>
  <c r="H8" i="1"/>
  <c r="N7" i="1"/>
  <c r="M6" i="1"/>
  <c r="G5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L187" i="1" l="1"/>
  <c r="H212" i="1"/>
  <c r="J230" i="1"/>
  <c r="J238" i="1"/>
  <c r="N298" i="1"/>
  <c r="N308" i="1"/>
  <c r="M234" i="1"/>
  <c r="G10" i="1"/>
  <c r="G12" i="1"/>
  <c r="L16" i="1"/>
  <c r="L34" i="1"/>
  <c r="K38" i="1"/>
  <c r="N39" i="1"/>
  <c r="N44" i="1"/>
  <c r="H49" i="1"/>
  <c r="N54" i="1"/>
  <c r="L56" i="1"/>
  <c r="N61" i="1"/>
  <c r="K68" i="1"/>
  <c r="N76" i="1"/>
  <c r="M86" i="1"/>
  <c r="L93" i="1"/>
  <c r="M98" i="1"/>
  <c r="N100" i="1"/>
  <c r="J105" i="1"/>
  <c r="J109" i="1"/>
  <c r="J116" i="1"/>
  <c r="H123" i="1"/>
  <c r="M136" i="1"/>
  <c r="N144" i="1"/>
  <c r="K145" i="1"/>
  <c r="G154" i="1"/>
  <c r="L170" i="1"/>
  <c r="G179" i="1"/>
  <c r="K187" i="1"/>
  <c r="H200" i="1"/>
  <c r="M204" i="1"/>
  <c r="H223" i="1"/>
  <c r="G225" i="1"/>
  <c r="J232" i="1"/>
  <c r="J234" i="1"/>
  <c r="H269" i="1"/>
  <c r="K296" i="1"/>
  <c r="K298" i="1"/>
  <c r="K300" i="1"/>
  <c r="N302" i="1"/>
  <c r="K306" i="1"/>
  <c r="J34" i="1"/>
  <c r="J47" i="1"/>
  <c r="I218" i="1"/>
  <c r="H12" i="1"/>
  <c r="M16" i="1"/>
  <c r="K93" i="1"/>
  <c r="K105" i="1"/>
  <c r="K179" i="1"/>
  <c r="K223" i="1"/>
  <c r="I225" i="1"/>
  <c r="L300" i="1"/>
  <c r="K302" i="1"/>
  <c r="N52" i="1"/>
  <c r="J38" i="1"/>
  <c r="N49" i="1"/>
  <c r="J18" i="1"/>
  <c r="M20" i="1"/>
  <c r="N31" i="1"/>
  <c r="L38" i="1"/>
  <c r="J51" i="1"/>
  <c r="M93" i="1"/>
  <c r="K100" i="1"/>
  <c r="H135" i="1"/>
  <c r="J144" i="1"/>
  <c r="M145" i="1"/>
  <c r="M179" i="1"/>
  <c r="L181" i="1"/>
  <c r="G203" i="1"/>
  <c r="G207" i="1"/>
  <c r="G215" i="1"/>
  <c r="J225" i="1"/>
  <c r="G229" i="1"/>
  <c r="H241" i="1"/>
  <c r="H256" i="1"/>
  <c r="G264" i="1"/>
  <c r="J57" i="1"/>
  <c r="J68" i="1"/>
  <c r="H116" i="1"/>
  <c r="I198" i="1"/>
  <c r="J44" i="1"/>
  <c r="J56" i="1"/>
  <c r="L68" i="1"/>
  <c r="H76" i="1"/>
  <c r="N98" i="1"/>
  <c r="G100" i="1"/>
  <c r="M56" i="1"/>
  <c r="N65" i="1"/>
  <c r="H70" i="1"/>
  <c r="J76" i="1"/>
  <c r="P76" i="1" s="1"/>
  <c r="L105" i="1"/>
  <c r="J22" i="1"/>
  <c r="L24" i="1"/>
  <c r="J26" i="1"/>
  <c r="N30" i="1"/>
  <c r="M38" i="1"/>
  <c r="H43" i="1"/>
  <c r="P43" i="1" s="1"/>
  <c r="J46" i="1"/>
  <c r="N48" i="1"/>
  <c r="H53" i="1"/>
  <c r="L58" i="1"/>
  <c r="J88" i="1"/>
  <c r="N90" i="1"/>
  <c r="K95" i="1"/>
  <c r="M97" i="1"/>
  <c r="M100" i="1"/>
  <c r="O100" i="1" s="1"/>
  <c r="N102" i="1"/>
  <c r="L141" i="1"/>
  <c r="M143" i="1"/>
  <c r="K144" i="1"/>
  <c r="I174" i="1"/>
  <c r="J178" i="1"/>
  <c r="M191" i="1"/>
  <c r="G199" i="1"/>
  <c r="K203" i="1"/>
  <c r="G211" i="1"/>
  <c r="L225" i="1"/>
  <c r="I229" i="1"/>
  <c r="H231" i="1"/>
  <c r="H237" i="1"/>
  <c r="J241" i="1"/>
  <c r="K256" i="1"/>
  <c r="N257" i="1"/>
  <c r="G262" i="1"/>
  <c r="G271" i="1"/>
  <c r="N292" i="1"/>
  <c r="M103" i="1"/>
  <c r="G144" i="1"/>
  <c r="L145" i="1"/>
  <c r="N26" i="1"/>
  <c r="N46" i="1"/>
  <c r="L43" i="1"/>
  <c r="J48" i="1"/>
  <c r="J53" i="1"/>
  <c r="J58" i="1"/>
  <c r="L88" i="1"/>
  <c r="M95" i="1"/>
  <c r="O95" i="1" s="1"/>
  <c r="J97" i="1"/>
  <c r="M141" i="1"/>
  <c r="G143" i="1"/>
  <c r="M144" i="1"/>
  <c r="K178" i="1"/>
  <c r="K199" i="1"/>
  <c r="M203" i="1"/>
  <c r="M225" i="1"/>
  <c r="N231" i="1"/>
  <c r="L241" i="1"/>
  <c r="L256" i="1"/>
  <c r="H271" i="1"/>
  <c r="K290" i="1"/>
  <c r="M241" i="1"/>
  <c r="N252" i="1"/>
  <c r="M256" i="1"/>
  <c r="I271" i="1"/>
  <c r="I83" i="1"/>
  <c r="M83" i="1"/>
  <c r="K83" i="1"/>
  <c r="J83" i="1"/>
  <c r="G221" i="1"/>
  <c r="N221" i="1"/>
  <c r="L221" i="1"/>
  <c r="K221" i="1"/>
  <c r="J221" i="1"/>
  <c r="G6" i="1"/>
  <c r="H7" i="1"/>
  <c r="I10" i="1"/>
  <c r="K11" i="1"/>
  <c r="L14" i="1"/>
  <c r="L18" i="1"/>
  <c r="L22" i="1"/>
  <c r="M24" i="1"/>
  <c r="N24" i="1"/>
  <c r="M32" i="1"/>
  <c r="N32" i="1"/>
  <c r="N47" i="1"/>
  <c r="M50" i="1"/>
  <c r="N57" i="1"/>
  <c r="J60" i="1"/>
  <c r="L66" i="1"/>
  <c r="N72" i="1"/>
  <c r="J74" i="1"/>
  <c r="H74" i="1"/>
  <c r="G83" i="1"/>
  <c r="N114" i="1"/>
  <c r="K114" i="1"/>
  <c r="M121" i="1"/>
  <c r="K121" i="1"/>
  <c r="H121" i="1"/>
  <c r="G153" i="1"/>
  <c r="M153" i="1"/>
  <c r="K153" i="1"/>
  <c r="I153" i="1"/>
  <c r="H153" i="1"/>
  <c r="N183" i="1"/>
  <c r="M183" i="1"/>
  <c r="K183" i="1"/>
  <c r="G183" i="1"/>
  <c r="L183" i="1"/>
  <c r="I221" i="1"/>
  <c r="I6" i="1"/>
  <c r="M14" i="1"/>
  <c r="N60" i="1"/>
  <c r="J66" i="1"/>
  <c r="J72" i="1"/>
  <c r="G80" i="1"/>
  <c r="J80" i="1"/>
  <c r="L83" i="1"/>
  <c r="K108" i="1"/>
  <c r="I108" i="1"/>
  <c r="G108" i="1"/>
  <c r="I119" i="1"/>
  <c r="G119" i="1"/>
  <c r="M151" i="1"/>
  <c r="H151" i="1"/>
  <c r="K151" i="1"/>
  <c r="I151" i="1"/>
  <c r="N219" i="1"/>
  <c r="L219" i="1"/>
  <c r="K219" i="1"/>
  <c r="J219" i="1"/>
  <c r="G219" i="1"/>
  <c r="M18" i="1"/>
  <c r="M22" i="1"/>
  <c r="K6" i="1"/>
  <c r="L10" i="1"/>
  <c r="H29" i="1"/>
  <c r="H37" i="1"/>
  <c r="L52" i="1"/>
  <c r="J59" i="1"/>
  <c r="M66" i="1"/>
  <c r="H80" i="1"/>
  <c r="J108" i="1"/>
  <c r="M129" i="1"/>
  <c r="K129" i="1"/>
  <c r="H129" i="1"/>
  <c r="G151" i="1"/>
  <c r="L161" i="1"/>
  <c r="J161" i="1"/>
  <c r="M161" i="1"/>
  <c r="N186" i="1"/>
  <c r="I186" i="1"/>
  <c r="J186" i="1"/>
  <c r="K7" i="1"/>
  <c r="K10" i="1"/>
  <c r="N16" i="1"/>
  <c r="N20" i="1"/>
  <c r="L6" i="1"/>
  <c r="N43" i="1"/>
  <c r="M52" i="1"/>
  <c r="H55" i="1"/>
  <c r="N59" i="1"/>
  <c r="J62" i="1"/>
  <c r="H65" i="1"/>
  <c r="M108" i="1"/>
  <c r="I115" i="1"/>
  <c r="M115" i="1"/>
  <c r="L129" i="1"/>
  <c r="M133" i="1"/>
  <c r="K133" i="1"/>
  <c r="H133" i="1"/>
  <c r="I139" i="1"/>
  <c r="G139" i="1"/>
  <c r="N139" i="1"/>
  <c r="K156" i="1"/>
  <c r="M233" i="1"/>
  <c r="O233" i="1" s="1"/>
  <c r="L233" i="1"/>
  <c r="J233" i="1"/>
  <c r="I233" i="1"/>
  <c r="H233" i="1"/>
  <c r="G233" i="1"/>
  <c r="M28" i="1"/>
  <c r="N28" i="1"/>
  <c r="M36" i="1"/>
  <c r="N36" i="1"/>
  <c r="K84" i="1"/>
  <c r="J84" i="1"/>
  <c r="M120" i="1"/>
  <c r="K120" i="1"/>
  <c r="I120" i="1"/>
  <c r="H120" i="1"/>
  <c r="M137" i="1"/>
  <c r="L137" i="1"/>
  <c r="J137" i="1"/>
  <c r="H137" i="1"/>
  <c r="K220" i="1"/>
  <c r="I220" i="1"/>
  <c r="G220" i="1"/>
  <c r="H15" i="1"/>
  <c r="H19" i="1"/>
  <c r="N23" i="1"/>
  <c r="J28" i="1"/>
  <c r="L54" i="1"/>
  <c r="H61" i="1"/>
  <c r="N64" i="1"/>
  <c r="L64" i="1"/>
  <c r="H79" i="1"/>
  <c r="G79" i="1"/>
  <c r="K137" i="1"/>
  <c r="L166" i="1"/>
  <c r="I166" i="1"/>
  <c r="N166" i="1"/>
  <c r="N175" i="1"/>
  <c r="L175" i="1"/>
  <c r="M175" i="1"/>
  <c r="K175" i="1"/>
  <c r="M192" i="1"/>
  <c r="J192" i="1"/>
  <c r="H192" i="1"/>
  <c r="G202" i="1"/>
  <c r="I202" i="1"/>
  <c r="G8" i="1"/>
  <c r="H25" i="1"/>
  <c r="L28" i="1"/>
  <c r="H33" i="1"/>
  <c r="L36" i="1"/>
  <c r="L50" i="1"/>
  <c r="M54" i="1"/>
  <c r="J64" i="1"/>
  <c r="J79" i="1"/>
  <c r="I107" i="1"/>
  <c r="K109" i="1"/>
  <c r="I109" i="1"/>
  <c r="L109" i="1"/>
  <c r="G111" i="1"/>
  <c r="M111" i="1"/>
  <c r="K111" i="1"/>
  <c r="K140" i="1"/>
  <c r="J140" i="1"/>
  <c r="G140" i="1"/>
  <c r="O140" i="1" s="1"/>
  <c r="H140" i="1"/>
  <c r="I164" i="1"/>
  <c r="G175" i="1"/>
  <c r="G210" i="1"/>
  <c r="I210" i="1"/>
  <c r="G86" i="1"/>
  <c r="L87" i="1"/>
  <c r="G97" i="1"/>
  <c r="J98" i="1"/>
  <c r="K116" i="1"/>
  <c r="I124" i="1"/>
  <c r="K125" i="1"/>
  <c r="G128" i="1"/>
  <c r="G132" i="1"/>
  <c r="G136" i="1"/>
  <c r="J184" i="1"/>
  <c r="M187" i="1"/>
  <c r="M195" i="1"/>
  <c r="J200" i="1"/>
  <c r="K207" i="1"/>
  <c r="G212" i="1"/>
  <c r="I222" i="1"/>
  <c r="L223" i="1"/>
  <c r="J229" i="1"/>
  <c r="L230" i="1"/>
  <c r="J237" i="1"/>
  <c r="L238" i="1"/>
  <c r="J245" i="1"/>
  <c r="N247" i="1"/>
  <c r="N248" i="1"/>
  <c r="G252" i="1"/>
  <c r="J260" i="1"/>
  <c r="H264" i="1"/>
  <c r="N265" i="1"/>
  <c r="H267" i="1"/>
  <c r="K286" i="1"/>
  <c r="L290" i="1"/>
  <c r="K292" i="1"/>
  <c r="N294" i="1"/>
  <c r="L306" i="1"/>
  <c r="K308" i="1"/>
  <c r="N310" i="1"/>
  <c r="I97" i="1"/>
  <c r="M116" i="1"/>
  <c r="J124" i="1"/>
  <c r="I128" i="1"/>
  <c r="I132" i="1"/>
  <c r="I136" i="1"/>
  <c r="J212" i="1"/>
  <c r="M223" i="1"/>
  <c r="L229" i="1"/>
  <c r="N230" i="1"/>
  <c r="L237" i="1"/>
  <c r="H252" i="1"/>
  <c r="G260" i="1"/>
  <c r="K261" i="1"/>
  <c r="K264" i="1"/>
  <c r="J267" i="1"/>
  <c r="N270" i="1"/>
  <c r="N271" i="1"/>
  <c r="K294" i="1"/>
  <c r="N296" i="1"/>
  <c r="K310" i="1"/>
  <c r="N312" i="1"/>
  <c r="H145" i="1"/>
  <c r="H204" i="1"/>
  <c r="N223" i="1"/>
  <c r="M229" i="1"/>
  <c r="M237" i="1"/>
  <c r="K251" i="1"/>
  <c r="K252" i="1"/>
  <c r="J256" i="1"/>
  <c r="P256" i="1" s="1"/>
  <c r="H260" i="1"/>
  <c r="N261" i="1"/>
  <c r="L264" i="1"/>
  <c r="M267" i="1"/>
  <c r="K312" i="1"/>
  <c r="J100" i="1"/>
  <c r="G148" i="1"/>
  <c r="O148" i="1" s="1"/>
  <c r="I170" i="1"/>
  <c r="L179" i="1"/>
  <c r="K191" i="1"/>
  <c r="M199" i="1"/>
  <c r="I206" i="1"/>
  <c r="K211" i="1"/>
  <c r="H232" i="1"/>
  <c r="L234" i="1"/>
  <c r="K241" i="1"/>
  <c r="L252" i="1"/>
  <c r="G256" i="1"/>
  <c r="K260" i="1"/>
  <c r="H270" i="1"/>
  <c r="L260" i="1"/>
  <c r="M260" i="1"/>
  <c r="N304" i="1"/>
  <c r="G92" i="1"/>
  <c r="I102" i="1"/>
  <c r="G147" i="1"/>
  <c r="I178" i="1"/>
  <c r="G187" i="1"/>
  <c r="G195" i="1"/>
  <c r="K215" i="1"/>
  <c r="I223" i="1"/>
  <c r="J224" i="1"/>
  <c r="N237" i="1"/>
  <c r="M238" i="1"/>
  <c r="J264" i="1"/>
  <c r="O132" i="1"/>
  <c r="G69" i="1"/>
  <c r="M69" i="1"/>
  <c r="K69" i="1"/>
  <c r="I69" i="1"/>
  <c r="G73" i="1"/>
  <c r="M73" i="1"/>
  <c r="K73" i="1"/>
  <c r="I73" i="1"/>
  <c r="G77" i="1"/>
  <c r="M77" i="1"/>
  <c r="L77" i="1"/>
  <c r="K77" i="1"/>
  <c r="I77" i="1"/>
  <c r="H5" i="1"/>
  <c r="J6" i="1"/>
  <c r="L7" i="1"/>
  <c r="N8" i="1"/>
  <c r="H9" i="1"/>
  <c r="J10" i="1"/>
  <c r="N12" i="1"/>
  <c r="H13" i="1"/>
  <c r="K14" i="1"/>
  <c r="K16" i="1"/>
  <c r="K18" i="1"/>
  <c r="K20" i="1"/>
  <c r="K22" i="1"/>
  <c r="K24" i="1"/>
  <c r="K26" i="1"/>
  <c r="K28" i="1"/>
  <c r="K30" i="1"/>
  <c r="K32" i="1"/>
  <c r="K34" i="1"/>
  <c r="K36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H69" i="1"/>
  <c r="H73" i="1"/>
  <c r="H77" i="1"/>
  <c r="G78" i="1"/>
  <c r="M78" i="1"/>
  <c r="L78" i="1"/>
  <c r="K78" i="1"/>
  <c r="I78" i="1"/>
  <c r="O83" i="1"/>
  <c r="O111" i="1"/>
  <c r="H112" i="1"/>
  <c r="G112" i="1"/>
  <c r="N112" i="1"/>
  <c r="L112" i="1"/>
  <c r="M112" i="1"/>
  <c r="K112" i="1"/>
  <c r="J112" i="1"/>
  <c r="I112" i="1"/>
  <c r="I5" i="1"/>
  <c r="M7" i="1"/>
  <c r="I9" i="1"/>
  <c r="M11" i="1"/>
  <c r="I13" i="1"/>
  <c r="G15" i="1"/>
  <c r="I15" i="1"/>
  <c r="G17" i="1"/>
  <c r="I17" i="1"/>
  <c r="G19" i="1"/>
  <c r="I19" i="1"/>
  <c r="G21" i="1"/>
  <c r="I21" i="1"/>
  <c r="G23" i="1"/>
  <c r="I23" i="1"/>
  <c r="G25" i="1"/>
  <c r="I25" i="1"/>
  <c r="G27" i="1"/>
  <c r="I27" i="1"/>
  <c r="G29" i="1"/>
  <c r="I29" i="1"/>
  <c r="G31" i="1"/>
  <c r="I31" i="1"/>
  <c r="G33" i="1"/>
  <c r="I33" i="1"/>
  <c r="G35" i="1"/>
  <c r="I35" i="1"/>
  <c r="G37" i="1"/>
  <c r="I37" i="1"/>
  <c r="G39" i="1"/>
  <c r="I39" i="1"/>
  <c r="L40" i="1"/>
  <c r="G41" i="1"/>
  <c r="I41" i="1"/>
  <c r="L42" i="1"/>
  <c r="G43" i="1"/>
  <c r="I43" i="1"/>
  <c r="L44" i="1"/>
  <c r="G45" i="1"/>
  <c r="I45" i="1"/>
  <c r="L46" i="1"/>
  <c r="G47" i="1"/>
  <c r="I47" i="1"/>
  <c r="L48" i="1"/>
  <c r="G49" i="1"/>
  <c r="I49" i="1"/>
  <c r="G51" i="1"/>
  <c r="I51" i="1"/>
  <c r="G53" i="1"/>
  <c r="I53" i="1"/>
  <c r="G55" i="1"/>
  <c r="I55" i="1"/>
  <c r="G57" i="1"/>
  <c r="I57" i="1"/>
  <c r="G59" i="1"/>
  <c r="I59" i="1"/>
  <c r="G61" i="1"/>
  <c r="I61" i="1"/>
  <c r="G63" i="1"/>
  <c r="I63" i="1"/>
  <c r="G65" i="1"/>
  <c r="I65" i="1"/>
  <c r="G67" i="1"/>
  <c r="M67" i="1"/>
  <c r="I67" i="1"/>
  <c r="J69" i="1"/>
  <c r="G70" i="1"/>
  <c r="M70" i="1"/>
  <c r="K70" i="1"/>
  <c r="I70" i="1"/>
  <c r="J73" i="1"/>
  <c r="G74" i="1"/>
  <c r="M74" i="1"/>
  <c r="K74" i="1"/>
  <c r="I74" i="1"/>
  <c r="J77" i="1"/>
  <c r="H78" i="1"/>
  <c r="H99" i="1"/>
  <c r="J99" i="1"/>
  <c r="N99" i="1"/>
  <c r="M99" i="1"/>
  <c r="L99" i="1"/>
  <c r="K99" i="1"/>
  <c r="I99" i="1"/>
  <c r="G99" i="1"/>
  <c r="O105" i="1"/>
  <c r="J29" i="1"/>
  <c r="J33" i="1"/>
  <c r="J37" i="1"/>
  <c r="J41" i="1"/>
  <c r="N69" i="1"/>
  <c r="G71" i="1"/>
  <c r="M71" i="1"/>
  <c r="K71" i="1"/>
  <c r="I71" i="1"/>
  <c r="N73" i="1"/>
  <c r="G75" i="1"/>
  <c r="M75" i="1"/>
  <c r="K75" i="1"/>
  <c r="I75" i="1"/>
  <c r="N78" i="1"/>
  <c r="L89" i="1"/>
  <c r="G89" i="1"/>
  <c r="M94" i="1"/>
  <c r="I94" i="1"/>
  <c r="J5" i="1"/>
  <c r="G11" i="1"/>
  <c r="I12" i="1"/>
  <c r="K13" i="1"/>
  <c r="J15" i="1"/>
  <c r="J17" i="1"/>
  <c r="J19" i="1"/>
  <c r="J21" i="1"/>
  <c r="J23" i="1"/>
  <c r="J25" i="1"/>
  <c r="J27" i="1"/>
  <c r="J31" i="1"/>
  <c r="J35" i="1"/>
  <c r="J39" i="1"/>
  <c r="L5" i="1"/>
  <c r="N6" i="1"/>
  <c r="J8" i="1"/>
  <c r="L9" i="1"/>
  <c r="N10" i="1"/>
  <c r="H11" i="1"/>
  <c r="J12" i="1"/>
  <c r="L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G68" i="1"/>
  <c r="M68" i="1"/>
  <c r="I68" i="1"/>
  <c r="L70" i="1"/>
  <c r="H71" i="1"/>
  <c r="L74" i="1"/>
  <c r="H75" i="1"/>
  <c r="J9" i="1"/>
  <c r="H104" i="1"/>
  <c r="L104" i="1"/>
  <c r="N104" i="1"/>
  <c r="M104" i="1"/>
  <c r="K104" i="1"/>
  <c r="J104" i="1"/>
  <c r="I104" i="1"/>
  <c r="G104" i="1"/>
  <c r="G7" i="1"/>
  <c r="I8" i="1"/>
  <c r="O8" i="1" s="1"/>
  <c r="F4" i="1"/>
  <c r="O6" i="1"/>
  <c r="I7" i="1"/>
  <c r="K8" i="1"/>
  <c r="M9" i="1"/>
  <c r="O10" i="1"/>
  <c r="I11" i="1"/>
  <c r="K12" i="1"/>
  <c r="M13" i="1"/>
  <c r="G14" i="1"/>
  <c r="I14" i="1"/>
  <c r="L15" i="1"/>
  <c r="L17" i="1"/>
  <c r="G18" i="1"/>
  <c r="I18" i="1"/>
  <c r="L19" i="1"/>
  <c r="G20" i="1"/>
  <c r="I20" i="1"/>
  <c r="G26" i="1"/>
  <c r="I26" i="1"/>
  <c r="L31" i="1"/>
  <c r="L33" i="1"/>
  <c r="L35" i="1"/>
  <c r="G36" i="1"/>
  <c r="I36" i="1"/>
  <c r="L37" i="1"/>
  <c r="L39" i="1"/>
  <c r="L41" i="1"/>
  <c r="G44" i="1"/>
  <c r="I44" i="1"/>
  <c r="L45" i="1"/>
  <c r="P45" i="1" s="1"/>
  <c r="G46" i="1"/>
  <c r="I46" i="1"/>
  <c r="L47" i="1"/>
  <c r="P47" i="1" s="1"/>
  <c r="G48" i="1"/>
  <c r="I48" i="1"/>
  <c r="L49" i="1"/>
  <c r="G50" i="1"/>
  <c r="I50" i="1"/>
  <c r="L51" i="1"/>
  <c r="P51" i="1" s="1"/>
  <c r="G52" i="1"/>
  <c r="I52" i="1"/>
  <c r="L53" i="1"/>
  <c r="P53" i="1" s="1"/>
  <c r="G54" i="1"/>
  <c r="I54" i="1"/>
  <c r="L55" i="1"/>
  <c r="G56" i="1"/>
  <c r="I56" i="1"/>
  <c r="L57" i="1"/>
  <c r="G58" i="1"/>
  <c r="I58" i="1"/>
  <c r="L59" i="1"/>
  <c r="P59" i="1" s="1"/>
  <c r="G60" i="1"/>
  <c r="I60" i="1"/>
  <c r="L61" i="1"/>
  <c r="P61" i="1" s="1"/>
  <c r="G62" i="1"/>
  <c r="I62" i="1"/>
  <c r="L63" i="1"/>
  <c r="P63" i="1" s="1"/>
  <c r="G64" i="1"/>
  <c r="I64" i="1"/>
  <c r="L65" i="1"/>
  <c r="P65" i="1" s="1"/>
  <c r="G66" i="1"/>
  <c r="I66" i="1"/>
  <c r="L67" i="1"/>
  <c r="N70" i="1"/>
  <c r="J71" i="1"/>
  <c r="G72" i="1"/>
  <c r="M72" i="1"/>
  <c r="K72" i="1"/>
  <c r="I72" i="1"/>
  <c r="N74" i="1"/>
  <c r="J75" i="1"/>
  <c r="G76" i="1"/>
  <c r="M76" i="1"/>
  <c r="K76" i="1"/>
  <c r="I76" i="1"/>
  <c r="O87" i="1"/>
  <c r="J13" i="1"/>
  <c r="K5" i="1"/>
  <c r="K9" i="1"/>
  <c r="M5" i="1"/>
  <c r="G16" i="1"/>
  <c r="I16" i="1"/>
  <c r="L21" i="1"/>
  <c r="G22" i="1"/>
  <c r="I22" i="1"/>
  <c r="L23" i="1"/>
  <c r="G24" i="1"/>
  <c r="I24" i="1"/>
  <c r="L25" i="1"/>
  <c r="L27" i="1"/>
  <c r="G28" i="1"/>
  <c r="I28" i="1"/>
  <c r="L29" i="1"/>
  <c r="G30" i="1"/>
  <c r="I30" i="1"/>
  <c r="G32" i="1"/>
  <c r="O32" i="1" s="1"/>
  <c r="I32" i="1"/>
  <c r="G34" i="1"/>
  <c r="O34" i="1" s="1"/>
  <c r="I34" i="1"/>
  <c r="G38" i="1"/>
  <c r="I38" i="1"/>
  <c r="G40" i="1"/>
  <c r="I40" i="1"/>
  <c r="G42" i="1"/>
  <c r="I42" i="1"/>
  <c r="N5" i="1"/>
  <c r="H6" i="1"/>
  <c r="J7" i="1"/>
  <c r="L8" i="1"/>
  <c r="N9" i="1"/>
  <c r="H10" i="1"/>
  <c r="J11" i="1"/>
  <c r="L12" i="1"/>
  <c r="N13" i="1"/>
  <c r="H14" i="1"/>
  <c r="P14" i="1" s="1"/>
  <c r="M15" i="1"/>
  <c r="H16" i="1"/>
  <c r="P16" i="1" s="1"/>
  <c r="M17" i="1"/>
  <c r="H18" i="1"/>
  <c r="M19" i="1"/>
  <c r="H20" i="1"/>
  <c r="P20" i="1" s="1"/>
  <c r="M21" i="1"/>
  <c r="H22" i="1"/>
  <c r="M23" i="1"/>
  <c r="H24" i="1"/>
  <c r="P24" i="1" s="1"/>
  <c r="M25" i="1"/>
  <c r="H26" i="1"/>
  <c r="M27" i="1"/>
  <c r="H28" i="1"/>
  <c r="M29" i="1"/>
  <c r="H30" i="1"/>
  <c r="P30" i="1" s="1"/>
  <c r="M31" i="1"/>
  <c r="H32" i="1"/>
  <c r="P32" i="1" s="1"/>
  <c r="M33" i="1"/>
  <c r="H34" i="1"/>
  <c r="M35" i="1"/>
  <c r="H36" i="1"/>
  <c r="M37" i="1"/>
  <c r="H38" i="1"/>
  <c r="P38" i="1" s="1"/>
  <c r="M39" i="1"/>
  <c r="H40" i="1"/>
  <c r="P40" i="1" s="1"/>
  <c r="M41" i="1"/>
  <c r="H42" i="1"/>
  <c r="P42" i="1" s="1"/>
  <c r="M43" i="1"/>
  <c r="H44" i="1"/>
  <c r="M45" i="1"/>
  <c r="H46" i="1"/>
  <c r="M47" i="1"/>
  <c r="H48" i="1"/>
  <c r="P48" i="1" s="1"/>
  <c r="M49" i="1"/>
  <c r="H50" i="1"/>
  <c r="P50" i="1" s="1"/>
  <c r="M51" i="1"/>
  <c r="H52" i="1"/>
  <c r="P52" i="1" s="1"/>
  <c r="M53" i="1"/>
  <c r="H54" i="1"/>
  <c r="M55" i="1"/>
  <c r="H56" i="1"/>
  <c r="P56" i="1" s="1"/>
  <c r="M57" i="1"/>
  <c r="H58" i="1"/>
  <c r="P58" i="1" s="1"/>
  <c r="M59" i="1"/>
  <c r="H60" i="1"/>
  <c r="M61" i="1"/>
  <c r="H62" i="1"/>
  <c r="P62" i="1" s="1"/>
  <c r="M63" i="1"/>
  <c r="H64" i="1"/>
  <c r="P64" i="1" s="1"/>
  <c r="M65" i="1"/>
  <c r="H66" i="1"/>
  <c r="P66" i="1" s="1"/>
  <c r="N67" i="1"/>
  <c r="L71" i="1"/>
  <c r="H72" i="1"/>
  <c r="P72" i="1" s="1"/>
  <c r="L75" i="1"/>
  <c r="L85" i="1"/>
  <c r="G85" i="1"/>
  <c r="I79" i="1"/>
  <c r="I80" i="1"/>
  <c r="I81" i="1"/>
  <c r="I82" i="1"/>
  <c r="M84" i="1"/>
  <c r="H85" i="1"/>
  <c r="I86" i="1"/>
  <c r="M88" i="1"/>
  <c r="H89" i="1"/>
  <c r="N89" i="1"/>
  <c r="K90" i="1"/>
  <c r="I92" i="1"/>
  <c r="H94" i="1"/>
  <c r="G94" i="1"/>
  <c r="L95" i="1"/>
  <c r="J102" i="1"/>
  <c r="N103" i="1"/>
  <c r="K107" i="1"/>
  <c r="K115" i="1"/>
  <c r="O151" i="1"/>
  <c r="J81" i="1"/>
  <c r="J82" i="1"/>
  <c r="N84" i="1"/>
  <c r="J86" i="1"/>
  <c r="N88" i="1"/>
  <c r="L90" i="1"/>
  <c r="H91" i="1"/>
  <c r="J91" i="1"/>
  <c r="J92" i="1"/>
  <c r="H96" i="1"/>
  <c r="L96" i="1"/>
  <c r="H101" i="1"/>
  <c r="N101" i="1"/>
  <c r="H106" i="1"/>
  <c r="G106" i="1"/>
  <c r="L107" i="1"/>
  <c r="H110" i="1"/>
  <c r="J110" i="1"/>
  <c r="G110" i="1"/>
  <c r="H113" i="1"/>
  <c r="J113" i="1"/>
  <c r="G113" i="1"/>
  <c r="N113" i="1"/>
  <c r="H117" i="1"/>
  <c r="J117" i="1"/>
  <c r="I117" i="1"/>
  <c r="G117" i="1"/>
  <c r="N117" i="1"/>
  <c r="H159" i="1"/>
  <c r="J159" i="1"/>
  <c r="L159" i="1"/>
  <c r="K159" i="1"/>
  <c r="G159" i="1"/>
  <c r="N159" i="1"/>
  <c r="M159" i="1"/>
  <c r="I159" i="1"/>
  <c r="K79" i="1"/>
  <c r="K80" i="1"/>
  <c r="K81" i="1"/>
  <c r="O81" i="1" s="1"/>
  <c r="K82" i="1"/>
  <c r="H84" i="1"/>
  <c r="I85" i="1"/>
  <c r="K86" i="1"/>
  <c r="H88" i="1"/>
  <c r="I89" i="1"/>
  <c r="M90" i="1"/>
  <c r="G91" i="1"/>
  <c r="O91" i="1" s="1"/>
  <c r="K92" i="1"/>
  <c r="J94" i="1"/>
  <c r="G96" i="1"/>
  <c r="K97" i="1"/>
  <c r="G101" i="1"/>
  <c r="L102" i="1"/>
  <c r="H103" i="1"/>
  <c r="J103" i="1"/>
  <c r="I106" i="1"/>
  <c r="M107" i="1"/>
  <c r="H108" i="1"/>
  <c r="N108" i="1"/>
  <c r="L108" i="1"/>
  <c r="I110" i="1"/>
  <c r="I113" i="1"/>
  <c r="K117" i="1"/>
  <c r="H118" i="1"/>
  <c r="L118" i="1"/>
  <c r="K118" i="1"/>
  <c r="J118" i="1"/>
  <c r="G118" i="1"/>
  <c r="N142" i="1"/>
  <c r="N146" i="1"/>
  <c r="L79" i="1"/>
  <c r="P79" i="1" s="1"/>
  <c r="L80" i="1"/>
  <c r="L81" i="1"/>
  <c r="L82" i="1"/>
  <c r="N83" i="1"/>
  <c r="G84" i="1"/>
  <c r="J85" i="1"/>
  <c r="L86" i="1"/>
  <c r="N87" i="1"/>
  <c r="G88" i="1"/>
  <c r="J89" i="1"/>
  <c r="I91" i="1"/>
  <c r="H93" i="1"/>
  <c r="N93" i="1"/>
  <c r="K94" i="1"/>
  <c r="I96" i="1"/>
  <c r="H98" i="1"/>
  <c r="G98" i="1"/>
  <c r="I101" i="1"/>
  <c r="M102" i="1"/>
  <c r="G103" i="1"/>
  <c r="J106" i="1"/>
  <c r="K110" i="1"/>
  <c r="K113" i="1"/>
  <c r="H114" i="1"/>
  <c r="P114" i="1" s="1"/>
  <c r="L114" i="1"/>
  <c r="J114" i="1"/>
  <c r="G114" i="1"/>
  <c r="L117" i="1"/>
  <c r="I118" i="1"/>
  <c r="H119" i="1"/>
  <c r="N119" i="1"/>
  <c r="M119" i="1"/>
  <c r="L119" i="1"/>
  <c r="K119" i="1"/>
  <c r="J119" i="1"/>
  <c r="O153" i="1"/>
  <c r="M158" i="1"/>
  <c r="I158" i="1"/>
  <c r="N158" i="1"/>
  <c r="L158" i="1"/>
  <c r="M79" i="1"/>
  <c r="M80" i="1"/>
  <c r="M81" i="1"/>
  <c r="M82" i="1"/>
  <c r="H83" i="1"/>
  <c r="I84" i="1"/>
  <c r="K85" i="1"/>
  <c r="H87" i="1"/>
  <c r="P87" i="1" s="1"/>
  <c r="I88" i="1"/>
  <c r="K89" i="1"/>
  <c r="K91" i="1"/>
  <c r="G93" i="1"/>
  <c r="O93" i="1" s="1"/>
  <c r="L94" i="1"/>
  <c r="H95" i="1"/>
  <c r="J95" i="1"/>
  <c r="J96" i="1"/>
  <c r="I98" i="1"/>
  <c r="H100" i="1"/>
  <c r="L100" i="1"/>
  <c r="J101" i="1"/>
  <c r="I103" i="1"/>
  <c r="H105" i="1"/>
  <c r="N105" i="1"/>
  <c r="K106" i="1"/>
  <c r="L110" i="1"/>
  <c r="H111" i="1"/>
  <c r="N111" i="1"/>
  <c r="L111" i="1"/>
  <c r="J111" i="1"/>
  <c r="L113" i="1"/>
  <c r="I114" i="1"/>
  <c r="M117" i="1"/>
  <c r="M118" i="1"/>
  <c r="N81" i="1"/>
  <c r="N82" i="1"/>
  <c r="H90" i="1"/>
  <c r="G90" i="1"/>
  <c r="L91" i="1"/>
  <c r="K96" i="1"/>
  <c r="K101" i="1"/>
  <c r="K103" i="1"/>
  <c r="L106" i="1"/>
  <c r="H107" i="1"/>
  <c r="J107" i="1"/>
  <c r="M110" i="1"/>
  <c r="M113" i="1"/>
  <c r="H115" i="1"/>
  <c r="N115" i="1"/>
  <c r="L115" i="1"/>
  <c r="J115" i="1"/>
  <c r="N79" i="1"/>
  <c r="N80" i="1"/>
  <c r="M85" i="1"/>
  <c r="H86" i="1"/>
  <c r="M89" i="1"/>
  <c r="I90" i="1"/>
  <c r="M91" i="1"/>
  <c r="H92" i="1"/>
  <c r="L92" i="1"/>
  <c r="J93" i="1"/>
  <c r="N94" i="1"/>
  <c r="M96" i="1"/>
  <c r="H97" i="1"/>
  <c r="N97" i="1"/>
  <c r="K98" i="1"/>
  <c r="L101" i="1"/>
  <c r="H102" i="1"/>
  <c r="G102" i="1"/>
  <c r="M106" i="1"/>
  <c r="G107" i="1"/>
  <c r="H109" i="1"/>
  <c r="G109" i="1"/>
  <c r="N109" i="1"/>
  <c r="N110" i="1"/>
  <c r="M114" i="1"/>
  <c r="G115" i="1"/>
  <c r="M152" i="1"/>
  <c r="K152" i="1"/>
  <c r="I152" i="1"/>
  <c r="G152" i="1"/>
  <c r="H122" i="1"/>
  <c r="I123" i="1"/>
  <c r="H126" i="1"/>
  <c r="I127" i="1"/>
  <c r="H130" i="1"/>
  <c r="I131" i="1"/>
  <c r="H134" i="1"/>
  <c r="I135" i="1"/>
  <c r="H138" i="1"/>
  <c r="H142" i="1"/>
  <c r="I143" i="1"/>
  <c r="H146" i="1"/>
  <c r="I147" i="1"/>
  <c r="H150" i="1"/>
  <c r="J150" i="1"/>
  <c r="H152" i="1"/>
  <c r="I154" i="1"/>
  <c r="J155" i="1"/>
  <c r="I155" i="1"/>
  <c r="G155" i="1"/>
  <c r="N155" i="1"/>
  <c r="L155" i="1"/>
  <c r="L116" i="1"/>
  <c r="L120" i="1"/>
  <c r="P120" i="1" s="1"/>
  <c r="N121" i="1"/>
  <c r="G122" i="1"/>
  <c r="J123" i="1"/>
  <c r="L124" i="1"/>
  <c r="N125" i="1"/>
  <c r="G126" i="1"/>
  <c r="J127" i="1"/>
  <c r="L128" i="1"/>
  <c r="P128" i="1" s="1"/>
  <c r="N129" i="1"/>
  <c r="G130" i="1"/>
  <c r="J131" i="1"/>
  <c r="L132" i="1"/>
  <c r="N133" i="1"/>
  <c r="G134" i="1"/>
  <c r="J135" i="1"/>
  <c r="L136" i="1"/>
  <c r="P136" i="1" s="1"/>
  <c r="N137" i="1"/>
  <c r="G138" i="1"/>
  <c r="J139" i="1"/>
  <c r="L140" i="1"/>
  <c r="N141" i="1"/>
  <c r="P141" i="1" s="1"/>
  <c r="G142" i="1"/>
  <c r="J143" i="1"/>
  <c r="L144" i="1"/>
  <c r="N145" i="1"/>
  <c r="G146" i="1"/>
  <c r="J147" i="1"/>
  <c r="N149" i="1"/>
  <c r="G150" i="1"/>
  <c r="L154" i="1"/>
  <c r="H155" i="1"/>
  <c r="H157" i="1"/>
  <c r="N157" i="1"/>
  <c r="G157" i="1"/>
  <c r="I157" i="1"/>
  <c r="M157" i="1"/>
  <c r="L157" i="1"/>
  <c r="K157" i="1"/>
  <c r="H197" i="1"/>
  <c r="N197" i="1"/>
  <c r="M197" i="1"/>
  <c r="L197" i="1"/>
  <c r="K197" i="1"/>
  <c r="J197" i="1"/>
  <c r="I197" i="1"/>
  <c r="G197" i="1"/>
  <c r="I122" i="1"/>
  <c r="K123" i="1"/>
  <c r="I126" i="1"/>
  <c r="K127" i="1"/>
  <c r="I130" i="1"/>
  <c r="K131" i="1"/>
  <c r="I134" i="1"/>
  <c r="K135" i="1"/>
  <c r="I138" i="1"/>
  <c r="K139" i="1"/>
  <c r="I142" i="1"/>
  <c r="K143" i="1"/>
  <c r="I146" i="1"/>
  <c r="K147" i="1"/>
  <c r="P149" i="1"/>
  <c r="I150" i="1"/>
  <c r="K155" i="1"/>
  <c r="N162" i="1"/>
  <c r="L162" i="1"/>
  <c r="H169" i="1"/>
  <c r="N169" i="1"/>
  <c r="M169" i="1"/>
  <c r="G169" i="1"/>
  <c r="L169" i="1"/>
  <c r="K169" i="1"/>
  <c r="J169" i="1"/>
  <c r="I169" i="1"/>
  <c r="K227" i="1"/>
  <c r="J227" i="1"/>
  <c r="M227" i="1"/>
  <c r="N227" i="1"/>
  <c r="L227" i="1"/>
  <c r="I227" i="1"/>
  <c r="H227" i="1"/>
  <c r="N116" i="1"/>
  <c r="N120" i="1"/>
  <c r="G121" i="1"/>
  <c r="J122" i="1"/>
  <c r="L123" i="1"/>
  <c r="N124" i="1"/>
  <c r="G125" i="1"/>
  <c r="J126" i="1"/>
  <c r="L127" i="1"/>
  <c r="N128" i="1"/>
  <c r="G129" i="1"/>
  <c r="J130" i="1"/>
  <c r="L131" i="1"/>
  <c r="N132" i="1"/>
  <c r="G133" i="1"/>
  <c r="J134" i="1"/>
  <c r="L135" i="1"/>
  <c r="N136" i="1"/>
  <c r="G137" i="1"/>
  <c r="J138" i="1"/>
  <c r="L139" i="1"/>
  <c r="N140" i="1"/>
  <c r="G141" i="1"/>
  <c r="J142" i="1"/>
  <c r="L143" i="1"/>
  <c r="G145" i="1"/>
  <c r="J146" i="1"/>
  <c r="L147" i="1"/>
  <c r="G149" i="1"/>
  <c r="K150" i="1"/>
  <c r="M155" i="1"/>
  <c r="M162" i="1"/>
  <c r="I121" i="1"/>
  <c r="K122" i="1"/>
  <c r="M123" i="1"/>
  <c r="I125" i="1"/>
  <c r="K126" i="1"/>
  <c r="M127" i="1"/>
  <c r="I129" i="1"/>
  <c r="K130" i="1"/>
  <c r="M131" i="1"/>
  <c r="I133" i="1"/>
  <c r="K134" i="1"/>
  <c r="M135" i="1"/>
  <c r="I137" i="1"/>
  <c r="K138" i="1"/>
  <c r="M139" i="1"/>
  <c r="I141" i="1"/>
  <c r="K142" i="1"/>
  <c r="H144" i="1"/>
  <c r="I145" i="1"/>
  <c r="K146" i="1"/>
  <c r="H148" i="1"/>
  <c r="P148" i="1" s="1"/>
  <c r="I149" i="1"/>
  <c r="L150" i="1"/>
  <c r="I162" i="1"/>
  <c r="G116" i="1"/>
  <c r="O116" i="1" s="1"/>
  <c r="G120" i="1"/>
  <c r="O120" i="1" s="1"/>
  <c r="J121" i="1"/>
  <c r="P121" i="1" s="1"/>
  <c r="L122" i="1"/>
  <c r="N123" i="1"/>
  <c r="G124" i="1"/>
  <c r="O124" i="1" s="1"/>
  <c r="J125" i="1"/>
  <c r="L126" i="1"/>
  <c r="N127" i="1"/>
  <c r="J129" i="1"/>
  <c r="L130" i="1"/>
  <c r="N131" i="1"/>
  <c r="J133" i="1"/>
  <c r="P133" i="1" s="1"/>
  <c r="L134" i="1"/>
  <c r="N135" i="1"/>
  <c r="L138" i="1"/>
  <c r="M122" i="1"/>
  <c r="M126" i="1"/>
  <c r="M130" i="1"/>
  <c r="M134" i="1"/>
  <c r="M138" i="1"/>
  <c r="H139" i="1"/>
  <c r="M142" i="1"/>
  <c r="H143" i="1"/>
  <c r="M146" i="1"/>
  <c r="H147" i="1"/>
  <c r="N150" i="1"/>
  <c r="M154" i="1"/>
  <c r="H160" i="1"/>
  <c r="L160" i="1"/>
  <c r="N160" i="1"/>
  <c r="M160" i="1"/>
  <c r="K160" i="1"/>
  <c r="J160" i="1"/>
  <c r="I160" i="1"/>
  <c r="G160" i="1"/>
  <c r="H167" i="1"/>
  <c r="J167" i="1"/>
  <c r="L167" i="1"/>
  <c r="N167" i="1"/>
  <c r="M167" i="1"/>
  <c r="K167" i="1"/>
  <c r="I167" i="1"/>
  <c r="G167" i="1"/>
  <c r="J151" i="1"/>
  <c r="J152" i="1"/>
  <c r="J153" i="1"/>
  <c r="K154" i="1"/>
  <c r="H158" i="1"/>
  <c r="G158" i="1"/>
  <c r="J158" i="1"/>
  <c r="K162" i="1"/>
  <c r="J164" i="1"/>
  <c r="M166" i="1"/>
  <c r="K182" i="1"/>
  <c r="H209" i="1"/>
  <c r="N209" i="1"/>
  <c r="M209" i="1"/>
  <c r="L209" i="1"/>
  <c r="K209" i="1"/>
  <c r="J209" i="1"/>
  <c r="I209" i="1"/>
  <c r="G209" i="1"/>
  <c r="H156" i="1"/>
  <c r="L156" i="1"/>
  <c r="N156" i="1"/>
  <c r="H163" i="1"/>
  <c r="J163" i="1"/>
  <c r="L163" i="1"/>
  <c r="K164" i="1"/>
  <c r="H165" i="1"/>
  <c r="P165" i="1" s="1"/>
  <c r="N165" i="1"/>
  <c r="G165" i="1"/>
  <c r="H189" i="1"/>
  <c r="N189" i="1"/>
  <c r="M189" i="1"/>
  <c r="L189" i="1"/>
  <c r="K189" i="1"/>
  <c r="J189" i="1"/>
  <c r="I189" i="1"/>
  <c r="G189" i="1"/>
  <c r="L151" i="1"/>
  <c r="L152" i="1"/>
  <c r="L153" i="1"/>
  <c r="G156" i="1"/>
  <c r="K158" i="1"/>
  <c r="G163" i="1"/>
  <c r="I165" i="1"/>
  <c r="H201" i="1"/>
  <c r="N201" i="1"/>
  <c r="M201" i="1"/>
  <c r="L201" i="1"/>
  <c r="K201" i="1"/>
  <c r="J201" i="1"/>
  <c r="I201" i="1"/>
  <c r="G201" i="1"/>
  <c r="H161" i="1"/>
  <c r="N161" i="1"/>
  <c r="G161" i="1"/>
  <c r="H168" i="1"/>
  <c r="L168" i="1"/>
  <c r="N168" i="1"/>
  <c r="M174" i="1"/>
  <c r="L174" i="1"/>
  <c r="H213" i="1"/>
  <c r="N213" i="1"/>
  <c r="M213" i="1"/>
  <c r="L213" i="1"/>
  <c r="K213" i="1"/>
  <c r="J213" i="1"/>
  <c r="I213" i="1"/>
  <c r="G213" i="1"/>
  <c r="G226" i="1"/>
  <c r="I226" i="1"/>
  <c r="H226" i="1"/>
  <c r="M226" i="1"/>
  <c r="K226" i="1"/>
  <c r="N226" i="1"/>
  <c r="L226" i="1"/>
  <c r="J226" i="1"/>
  <c r="N151" i="1"/>
  <c r="N152" i="1"/>
  <c r="N153" i="1"/>
  <c r="J154" i="1"/>
  <c r="J156" i="1"/>
  <c r="I161" i="1"/>
  <c r="K163" i="1"/>
  <c r="K165" i="1"/>
  <c r="H166" i="1"/>
  <c r="G166" i="1"/>
  <c r="J166" i="1"/>
  <c r="G168" i="1"/>
  <c r="O168" i="1" s="1"/>
  <c r="H172" i="1"/>
  <c r="L172" i="1"/>
  <c r="K172" i="1"/>
  <c r="I172" i="1"/>
  <c r="G172" i="1"/>
  <c r="N172" i="1"/>
  <c r="H173" i="1"/>
  <c r="N173" i="1"/>
  <c r="M173" i="1"/>
  <c r="K173" i="1"/>
  <c r="J173" i="1"/>
  <c r="G173" i="1"/>
  <c r="J174" i="1"/>
  <c r="M178" i="1"/>
  <c r="L178" i="1"/>
  <c r="H193" i="1"/>
  <c r="N193" i="1"/>
  <c r="M193" i="1"/>
  <c r="L193" i="1"/>
  <c r="K193" i="1"/>
  <c r="J193" i="1"/>
  <c r="I193" i="1"/>
  <c r="G193" i="1"/>
  <c r="H164" i="1"/>
  <c r="L164" i="1"/>
  <c r="N164" i="1"/>
  <c r="H176" i="1"/>
  <c r="L176" i="1"/>
  <c r="K176" i="1"/>
  <c r="I176" i="1"/>
  <c r="G176" i="1"/>
  <c r="N176" i="1"/>
  <c r="H177" i="1"/>
  <c r="N177" i="1"/>
  <c r="M177" i="1"/>
  <c r="K177" i="1"/>
  <c r="J177" i="1"/>
  <c r="G177" i="1"/>
  <c r="M182" i="1"/>
  <c r="L182" i="1"/>
  <c r="H205" i="1"/>
  <c r="N205" i="1"/>
  <c r="M205" i="1"/>
  <c r="L205" i="1"/>
  <c r="K205" i="1"/>
  <c r="J205" i="1"/>
  <c r="I205" i="1"/>
  <c r="G205" i="1"/>
  <c r="H154" i="1"/>
  <c r="M156" i="1"/>
  <c r="K161" i="1"/>
  <c r="H162" i="1"/>
  <c r="G162" i="1"/>
  <c r="J162" i="1"/>
  <c r="N163" i="1"/>
  <c r="G164" i="1"/>
  <c r="M165" i="1"/>
  <c r="K166" i="1"/>
  <c r="J168" i="1"/>
  <c r="M172" i="1"/>
  <c r="L173" i="1"/>
  <c r="K174" i="1"/>
  <c r="J176" i="1"/>
  <c r="I177" i="1"/>
  <c r="H180" i="1"/>
  <c r="L180" i="1"/>
  <c r="K180" i="1"/>
  <c r="I180" i="1"/>
  <c r="G180" i="1"/>
  <c r="N180" i="1"/>
  <c r="H181" i="1"/>
  <c r="N181" i="1"/>
  <c r="M181" i="1"/>
  <c r="K181" i="1"/>
  <c r="J181" i="1"/>
  <c r="G181" i="1"/>
  <c r="J182" i="1"/>
  <c r="H185" i="1"/>
  <c r="N185" i="1"/>
  <c r="M185" i="1"/>
  <c r="L185" i="1"/>
  <c r="K185" i="1"/>
  <c r="J185" i="1"/>
  <c r="I185" i="1"/>
  <c r="G185" i="1"/>
  <c r="H217" i="1"/>
  <c r="N217" i="1"/>
  <c r="M217" i="1"/>
  <c r="L217" i="1"/>
  <c r="K217" i="1"/>
  <c r="J217" i="1"/>
  <c r="I217" i="1"/>
  <c r="G217" i="1"/>
  <c r="L171" i="1"/>
  <c r="N184" i="1"/>
  <c r="N188" i="1"/>
  <c r="J190" i="1"/>
  <c r="N192" i="1"/>
  <c r="J194" i="1"/>
  <c r="N196" i="1"/>
  <c r="J198" i="1"/>
  <c r="L199" i="1"/>
  <c r="N200" i="1"/>
  <c r="J202" i="1"/>
  <c r="L203" i="1"/>
  <c r="N204" i="1"/>
  <c r="J206" i="1"/>
  <c r="L207" i="1"/>
  <c r="N208" i="1"/>
  <c r="J210" i="1"/>
  <c r="L211" i="1"/>
  <c r="N212" i="1"/>
  <c r="J214" i="1"/>
  <c r="L215" i="1"/>
  <c r="N216" i="1"/>
  <c r="J218" i="1"/>
  <c r="H220" i="1"/>
  <c r="M220" i="1"/>
  <c r="O220" i="1" s="1"/>
  <c r="K236" i="1"/>
  <c r="J236" i="1"/>
  <c r="L240" i="1"/>
  <c r="K240" i="1"/>
  <c r="J240" i="1"/>
  <c r="K186" i="1"/>
  <c r="K190" i="1"/>
  <c r="K194" i="1"/>
  <c r="K198" i="1"/>
  <c r="K202" i="1"/>
  <c r="K206" i="1"/>
  <c r="M207" i="1"/>
  <c r="K210" i="1"/>
  <c r="M211" i="1"/>
  <c r="K214" i="1"/>
  <c r="M215" i="1"/>
  <c r="K218" i="1"/>
  <c r="K235" i="1"/>
  <c r="J235" i="1"/>
  <c r="I235" i="1"/>
  <c r="H235" i="1"/>
  <c r="M235" i="1"/>
  <c r="K239" i="1"/>
  <c r="J239" i="1"/>
  <c r="I239" i="1"/>
  <c r="H239" i="1"/>
  <c r="M239" i="1"/>
  <c r="H243" i="1"/>
  <c r="G243" i="1"/>
  <c r="K243" i="1"/>
  <c r="N243" i="1"/>
  <c r="M243" i="1"/>
  <c r="L243" i="1"/>
  <c r="I243" i="1"/>
  <c r="I249" i="1"/>
  <c r="H249" i="1"/>
  <c r="G249" i="1"/>
  <c r="L249" i="1"/>
  <c r="N249" i="1"/>
  <c r="M249" i="1"/>
  <c r="K249" i="1"/>
  <c r="J249" i="1"/>
  <c r="I255" i="1"/>
  <c r="N255" i="1"/>
  <c r="M255" i="1"/>
  <c r="L255" i="1"/>
  <c r="K255" i="1"/>
  <c r="G255" i="1"/>
  <c r="J255" i="1"/>
  <c r="H255" i="1"/>
  <c r="N171" i="1"/>
  <c r="G184" i="1"/>
  <c r="L186" i="1"/>
  <c r="G188" i="1"/>
  <c r="L190" i="1"/>
  <c r="G192" i="1"/>
  <c r="L194" i="1"/>
  <c r="G196" i="1"/>
  <c r="L198" i="1"/>
  <c r="G200" i="1"/>
  <c r="L202" i="1"/>
  <c r="G204" i="1"/>
  <c r="L206" i="1"/>
  <c r="N207" i="1"/>
  <c r="L210" i="1"/>
  <c r="N211" i="1"/>
  <c r="L214" i="1"/>
  <c r="N215" i="1"/>
  <c r="L218" i="1"/>
  <c r="H222" i="1"/>
  <c r="M222" i="1"/>
  <c r="G224" i="1"/>
  <c r="N232" i="1"/>
  <c r="H236" i="1"/>
  <c r="P237" i="1"/>
  <c r="H240" i="1"/>
  <c r="J243" i="1"/>
  <c r="H175" i="1"/>
  <c r="H179" i="1"/>
  <c r="H183" i="1"/>
  <c r="I184" i="1"/>
  <c r="M186" i="1"/>
  <c r="H187" i="1"/>
  <c r="I188" i="1"/>
  <c r="M190" i="1"/>
  <c r="H191" i="1"/>
  <c r="I192" i="1"/>
  <c r="M194" i="1"/>
  <c r="H195" i="1"/>
  <c r="I196" i="1"/>
  <c r="M198" i="1"/>
  <c r="H199" i="1"/>
  <c r="I200" i="1"/>
  <c r="M202" i="1"/>
  <c r="H203" i="1"/>
  <c r="I204" i="1"/>
  <c r="M206" i="1"/>
  <c r="H207" i="1"/>
  <c r="I208" i="1"/>
  <c r="O208" i="1" s="1"/>
  <c r="M210" i="1"/>
  <c r="H211" i="1"/>
  <c r="I212" i="1"/>
  <c r="M214" i="1"/>
  <c r="H215" i="1"/>
  <c r="I216" i="1"/>
  <c r="M218" i="1"/>
  <c r="H219" i="1"/>
  <c r="P219" i="1" s="1"/>
  <c r="M219" i="1"/>
  <c r="J220" i="1"/>
  <c r="G222" i="1"/>
  <c r="H224" i="1"/>
  <c r="H228" i="1"/>
  <c r="L235" i="1"/>
  <c r="N236" i="1"/>
  <c r="L239" i="1"/>
  <c r="N240" i="1"/>
  <c r="N246" i="1"/>
  <c r="M246" i="1"/>
  <c r="L246" i="1"/>
  <c r="N202" i="1"/>
  <c r="N206" i="1"/>
  <c r="N210" i="1"/>
  <c r="N214" i="1"/>
  <c r="N218" i="1"/>
  <c r="N253" i="1"/>
  <c r="M253" i="1"/>
  <c r="I263" i="1"/>
  <c r="N263" i="1"/>
  <c r="M263" i="1"/>
  <c r="L263" i="1"/>
  <c r="K263" i="1"/>
  <c r="G263" i="1"/>
  <c r="H263" i="1"/>
  <c r="H170" i="1"/>
  <c r="P170" i="1" s="1"/>
  <c r="I171" i="1"/>
  <c r="O171" i="1" s="1"/>
  <c r="H174" i="1"/>
  <c r="I175" i="1"/>
  <c r="H178" i="1"/>
  <c r="I179" i="1"/>
  <c r="O179" i="1" s="1"/>
  <c r="H182" i="1"/>
  <c r="I183" i="1"/>
  <c r="O183" i="1" s="1"/>
  <c r="K184" i="1"/>
  <c r="H186" i="1"/>
  <c r="I187" i="1"/>
  <c r="K188" i="1"/>
  <c r="H190" i="1"/>
  <c r="I191" i="1"/>
  <c r="O191" i="1" s="1"/>
  <c r="K192" i="1"/>
  <c r="H194" i="1"/>
  <c r="I195" i="1"/>
  <c r="O195" i="1" s="1"/>
  <c r="K196" i="1"/>
  <c r="H198" i="1"/>
  <c r="I199" i="1"/>
  <c r="K200" i="1"/>
  <c r="H202" i="1"/>
  <c r="I203" i="1"/>
  <c r="O203" i="1" s="1"/>
  <c r="K204" i="1"/>
  <c r="H206" i="1"/>
  <c r="I207" i="1"/>
  <c r="K208" i="1"/>
  <c r="H210" i="1"/>
  <c r="I211" i="1"/>
  <c r="K212" i="1"/>
  <c r="H214" i="1"/>
  <c r="I215" i="1"/>
  <c r="K216" i="1"/>
  <c r="H218" i="1"/>
  <c r="I219" i="1"/>
  <c r="L220" i="1"/>
  <c r="H221" i="1"/>
  <c r="M221" i="1"/>
  <c r="O221" i="1" s="1"/>
  <c r="J222" i="1"/>
  <c r="K224" i="1"/>
  <c r="N228" i="1"/>
  <c r="K231" i="1"/>
  <c r="J231" i="1"/>
  <c r="I231" i="1"/>
  <c r="M231" i="1"/>
  <c r="I246" i="1"/>
  <c r="J263" i="1"/>
  <c r="G170" i="1"/>
  <c r="J171" i="1"/>
  <c r="G174" i="1"/>
  <c r="J175" i="1"/>
  <c r="G178" i="1"/>
  <c r="J179" i="1"/>
  <c r="G182" i="1"/>
  <c r="J183" i="1"/>
  <c r="L184" i="1"/>
  <c r="G186" i="1"/>
  <c r="J187" i="1"/>
  <c r="L188" i="1"/>
  <c r="G190" i="1"/>
  <c r="J191" i="1"/>
  <c r="L192" i="1"/>
  <c r="P192" i="1" s="1"/>
  <c r="G194" i="1"/>
  <c r="J195" i="1"/>
  <c r="L196" i="1"/>
  <c r="P196" i="1" s="1"/>
  <c r="G198" i="1"/>
  <c r="J199" i="1"/>
  <c r="L200" i="1"/>
  <c r="J203" i="1"/>
  <c r="L204" i="1"/>
  <c r="L208" i="1"/>
  <c r="L212" i="1"/>
  <c r="L216" i="1"/>
  <c r="N220" i="1"/>
  <c r="K222" i="1"/>
  <c r="M244" i="1"/>
  <c r="L244" i="1"/>
  <c r="J244" i="1"/>
  <c r="I244" i="1"/>
  <c r="K253" i="1"/>
  <c r="G228" i="1"/>
  <c r="K230" i="1"/>
  <c r="G232" i="1"/>
  <c r="K234" i="1"/>
  <c r="G236" i="1"/>
  <c r="K238" i="1"/>
  <c r="G240" i="1"/>
  <c r="I241" i="1"/>
  <c r="L245" i="1"/>
  <c r="H246" i="1"/>
  <c r="G246" i="1"/>
  <c r="K246" i="1"/>
  <c r="I253" i="1"/>
  <c r="I254" i="1"/>
  <c r="L254" i="1"/>
  <c r="K254" i="1"/>
  <c r="J254" i="1"/>
  <c r="H254" i="1"/>
  <c r="N254" i="1"/>
  <c r="I284" i="1"/>
  <c r="H284" i="1"/>
  <c r="M284" i="1"/>
  <c r="J284" i="1"/>
  <c r="G284" i="1"/>
  <c r="N284" i="1"/>
  <c r="L284" i="1"/>
  <c r="K284" i="1"/>
  <c r="I291" i="1"/>
  <c r="H291" i="1"/>
  <c r="G291" i="1"/>
  <c r="O291" i="1" s="1"/>
  <c r="N291" i="1"/>
  <c r="M291" i="1"/>
  <c r="L291" i="1"/>
  <c r="K291" i="1"/>
  <c r="J291" i="1"/>
  <c r="G223" i="1"/>
  <c r="I224" i="1"/>
  <c r="K225" i="1"/>
  <c r="O225" i="1" s="1"/>
  <c r="G227" i="1"/>
  <c r="I228" i="1"/>
  <c r="K229" i="1"/>
  <c r="G231" i="1"/>
  <c r="I232" i="1"/>
  <c r="K233" i="1"/>
  <c r="G235" i="1"/>
  <c r="I236" i="1"/>
  <c r="K237" i="1"/>
  <c r="G239" i="1"/>
  <c r="I240" i="1"/>
  <c r="H244" i="1"/>
  <c r="G244" i="1"/>
  <c r="K244" i="1"/>
  <c r="J246" i="1"/>
  <c r="M254" i="1"/>
  <c r="I274" i="1"/>
  <c r="H274" i="1"/>
  <c r="M274" i="1"/>
  <c r="J274" i="1"/>
  <c r="G274" i="1"/>
  <c r="N274" i="1"/>
  <c r="L274" i="1"/>
  <c r="K274" i="1"/>
  <c r="H242" i="1"/>
  <c r="G242" i="1"/>
  <c r="H247" i="1"/>
  <c r="G247" i="1"/>
  <c r="K247" i="1"/>
  <c r="I250" i="1"/>
  <c r="L250" i="1"/>
  <c r="K250" i="1"/>
  <c r="J250" i="1"/>
  <c r="N250" i="1"/>
  <c r="I258" i="1"/>
  <c r="L258" i="1"/>
  <c r="K258" i="1"/>
  <c r="J258" i="1"/>
  <c r="H258" i="1"/>
  <c r="N258" i="1"/>
  <c r="G230" i="1"/>
  <c r="G234" i="1"/>
  <c r="G238" i="1"/>
  <c r="I242" i="1"/>
  <c r="I247" i="1"/>
  <c r="G250" i="1"/>
  <c r="G258" i="1"/>
  <c r="I259" i="1"/>
  <c r="N259" i="1"/>
  <c r="M259" i="1"/>
  <c r="L259" i="1"/>
  <c r="K259" i="1"/>
  <c r="G259" i="1"/>
  <c r="L224" i="1"/>
  <c r="N225" i="1"/>
  <c r="P225" i="1" s="1"/>
  <c r="L228" i="1"/>
  <c r="N229" i="1"/>
  <c r="H230" i="1"/>
  <c r="L232" i="1"/>
  <c r="N233" i="1"/>
  <c r="H234" i="1"/>
  <c r="P234" i="1" s="1"/>
  <c r="L236" i="1"/>
  <c r="H238" i="1"/>
  <c r="P238" i="1" s="1"/>
  <c r="J242" i="1"/>
  <c r="H245" i="1"/>
  <c r="G245" i="1"/>
  <c r="K245" i="1"/>
  <c r="J247" i="1"/>
  <c r="H250" i="1"/>
  <c r="I251" i="1"/>
  <c r="N251" i="1"/>
  <c r="M251" i="1"/>
  <c r="L251" i="1"/>
  <c r="G251" i="1"/>
  <c r="M258" i="1"/>
  <c r="H259" i="1"/>
  <c r="I268" i="1"/>
  <c r="M268" i="1"/>
  <c r="L268" i="1"/>
  <c r="J268" i="1"/>
  <c r="H268" i="1"/>
  <c r="I276" i="1"/>
  <c r="H276" i="1"/>
  <c r="M276" i="1"/>
  <c r="J276" i="1"/>
  <c r="G276" i="1"/>
  <c r="N276" i="1"/>
  <c r="K276" i="1"/>
  <c r="M224" i="1"/>
  <c r="M228" i="1"/>
  <c r="I230" i="1"/>
  <c r="M232" i="1"/>
  <c r="I234" i="1"/>
  <c r="M236" i="1"/>
  <c r="G237" i="1"/>
  <c r="I238" i="1"/>
  <c r="M240" i="1"/>
  <c r="G241" i="1"/>
  <c r="K242" i="1"/>
  <c r="I245" i="1"/>
  <c r="L247" i="1"/>
  <c r="H248" i="1"/>
  <c r="P248" i="1" s="1"/>
  <c r="G248" i="1"/>
  <c r="K248" i="1"/>
  <c r="M250" i="1"/>
  <c r="H251" i="1"/>
  <c r="J259" i="1"/>
  <c r="L261" i="1"/>
  <c r="I262" i="1"/>
  <c r="L262" i="1"/>
  <c r="K262" i="1"/>
  <c r="J262" i="1"/>
  <c r="H262" i="1"/>
  <c r="N262" i="1"/>
  <c r="M266" i="1"/>
  <c r="L266" i="1"/>
  <c r="J266" i="1"/>
  <c r="H266" i="1"/>
  <c r="L276" i="1"/>
  <c r="I307" i="1"/>
  <c r="H307" i="1"/>
  <c r="G307" i="1"/>
  <c r="N307" i="1"/>
  <c r="M307" i="1"/>
  <c r="L307" i="1"/>
  <c r="K307" i="1"/>
  <c r="J307" i="1"/>
  <c r="J252" i="1"/>
  <c r="P252" i="1" s="1"/>
  <c r="L253" i="1"/>
  <c r="I266" i="1"/>
  <c r="L267" i="1"/>
  <c r="N268" i="1"/>
  <c r="I275" i="1"/>
  <c r="H275" i="1"/>
  <c r="G275" i="1"/>
  <c r="N275" i="1"/>
  <c r="M275" i="1"/>
  <c r="K275" i="1"/>
  <c r="J275" i="1"/>
  <c r="I283" i="1"/>
  <c r="H283" i="1"/>
  <c r="G283" i="1"/>
  <c r="N283" i="1"/>
  <c r="M283" i="1"/>
  <c r="K283" i="1"/>
  <c r="J283" i="1"/>
  <c r="I301" i="1"/>
  <c r="H301" i="1"/>
  <c r="G301" i="1"/>
  <c r="N301" i="1"/>
  <c r="M301" i="1"/>
  <c r="L301" i="1"/>
  <c r="K301" i="1"/>
  <c r="J301" i="1"/>
  <c r="I282" i="1"/>
  <c r="H282" i="1"/>
  <c r="M282" i="1"/>
  <c r="J282" i="1"/>
  <c r="G282" i="1"/>
  <c r="N282" i="1"/>
  <c r="I295" i="1"/>
  <c r="H295" i="1"/>
  <c r="G295" i="1"/>
  <c r="N295" i="1"/>
  <c r="M295" i="1"/>
  <c r="L295" i="1"/>
  <c r="K295" i="1"/>
  <c r="J295" i="1"/>
  <c r="I311" i="1"/>
  <c r="H311" i="1"/>
  <c r="G311" i="1"/>
  <c r="N311" i="1"/>
  <c r="M311" i="1"/>
  <c r="L311" i="1"/>
  <c r="K311" i="1"/>
  <c r="J311" i="1"/>
  <c r="I273" i="1"/>
  <c r="H273" i="1"/>
  <c r="G273" i="1"/>
  <c r="N273" i="1"/>
  <c r="M273" i="1"/>
  <c r="K273" i="1"/>
  <c r="J273" i="1"/>
  <c r="I281" i="1"/>
  <c r="H281" i="1"/>
  <c r="G281" i="1"/>
  <c r="N281" i="1"/>
  <c r="M281" i="1"/>
  <c r="K281" i="1"/>
  <c r="J281" i="1"/>
  <c r="K282" i="1"/>
  <c r="I289" i="1"/>
  <c r="H289" i="1"/>
  <c r="G289" i="1"/>
  <c r="N289" i="1"/>
  <c r="M289" i="1"/>
  <c r="L289" i="1"/>
  <c r="K289" i="1"/>
  <c r="J289" i="1"/>
  <c r="I305" i="1"/>
  <c r="H305" i="1"/>
  <c r="G305" i="1"/>
  <c r="N305" i="1"/>
  <c r="M305" i="1"/>
  <c r="L305" i="1"/>
  <c r="K305" i="1"/>
  <c r="J305" i="1"/>
  <c r="I257" i="1"/>
  <c r="I261" i="1"/>
  <c r="M264" i="1"/>
  <c r="I265" i="1"/>
  <c r="K265" i="1"/>
  <c r="I272" i="1"/>
  <c r="H272" i="1"/>
  <c r="M272" i="1"/>
  <c r="J272" i="1"/>
  <c r="G272" i="1"/>
  <c r="N272" i="1"/>
  <c r="I280" i="1"/>
  <c r="H280" i="1"/>
  <c r="M280" i="1"/>
  <c r="J280" i="1"/>
  <c r="G280" i="1"/>
  <c r="N280" i="1"/>
  <c r="L282" i="1"/>
  <c r="I288" i="1"/>
  <c r="H288" i="1"/>
  <c r="M288" i="1"/>
  <c r="J288" i="1"/>
  <c r="G288" i="1"/>
  <c r="N288" i="1"/>
  <c r="I299" i="1"/>
  <c r="H299" i="1"/>
  <c r="G299" i="1"/>
  <c r="N299" i="1"/>
  <c r="M299" i="1"/>
  <c r="L299" i="1"/>
  <c r="K299" i="1"/>
  <c r="J299" i="1"/>
  <c r="G253" i="1"/>
  <c r="G257" i="1"/>
  <c r="G261" i="1"/>
  <c r="G265" i="1"/>
  <c r="I267" i="1"/>
  <c r="K272" i="1"/>
  <c r="I279" i="1"/>
  <c r="H279" i="1"/>
  <c r="G279" i="1"/>
  <c r="N279" i="1"/>
  <c r="M279" i="1"/>
  <c r="K279" i="1"/>
  <c r="J279" i="1"/>
  <c r="K280" i="1"/>
  <c r="I287" i="1"/>
  <c r="H287" i="1"/>
  <c r="G287" i="1"/>
  <c r="N287" i="1"/>
  <c r="M287" i="1"/>
  <c r="K287" i="1"/>
  <c r="J287" i="1"/>
  <c r="K288" i="1"/>
  <c r="I293" i="1"/>
  <c r="H293" i="1"/>
  <c r="G293" i="1"/>
  <c r="N293" i="1"/>
  <c r="M293" i="1"/>
  <c r="L293" i="1"/>
  <c r="K293" i="1"/>
  <c r="J293" i="1"/>
  <c r="I309" i="1"/>
  <c r="H309" i="1"/>
  <c r="G309" i="1"/>
  <c r="N309" i="1"/>
  <c r="M309" i="1"/>
  <c r="L309" i="1"/>
  <c r="K309" i="1"/>
  <c r="J309" i="1"/>
  <c r="I252" i="1"/>
  <c r="O252" i="1" s="1"/>
  <c r="H253" i="1"/>
  <c r="I256" i="1"/>
  <c r="H257" i="1"/>
  <c r="I260" i="1"/>
  <c r="O260" i="1" s="1"/>
  <c r="H261" i="1"/>
  <c r="I264" i="1"/>
  <c r="H265" i="1"/>
  <c r="P265" i="1" s="1"/>
  <c r="L272" i="1"/>
  <c r="I278" i="1"/>
  <c r="H278" i="1"/>
  <c r="M278" i="1"/>
  <c r="J278" i="1"/>
  <c r="G278" i="1"/>
  <c r="N278" i="1"/>
  <c r="L279" i="1"/>
  <c r="L280" i="1"/>
  <c r="I286" i="1"/>
  <c r="H286" i="1"/>
  <c r="M286" i="1"/>
  <c r="J286" i="1"/>
  <c r="G286" i="1"/>
  <c r="N286" i="1"/>
  <c r="L287" i="1"/>
  <c r="L288" i="1"/>
  <c r="I303" i="1"/>
  <c r="H303" i="1"/>
  <c r="G303" i="1"/>
  <c r="N303" i="1"/>
  <c r="M303" i="1"/>
  <c r="L303" i="1"/>
  <c r="K303" i="1"/>
  <c r="J303" i="1"/>
  <c r="J253" i="1"/>
  <c r="J257" i="1"/>
  <c r="J261" i="1"/>
  <c r="I277" i="1"/>
  <c r="H277" i="1"/>
  <c r="G277" i="1"/>
  <c r="N277" i="1"/>
  <c r="M277" i="1"/>
  <c r="K277" i="1"/>
  <c r="J277" i="1"/>
  <c r="I285" i="1"/>
  <c r="H285" i="1"/>
  <c r="G285" i="1"/>
  <c r="N285" i="1"/>
  <c r="M285" i="1"/>
  <c r="K285" i="1"/>
  <c r="J285" i="1"/>
  <c r="I297" i="1"/>
  <c r="H297" i="1"/>
  <c r="G297" i="1"/>
  <c r="N297" i="1"/>
  <c r="M297" i="1"/>
  <c r="L297" i="1"/>
  <c r="K297" i="1"/>
  <c r="J297" i="1"/>
  <c r="J269" i="1"/>
  <c r="P269" i="1" s="1"/>
  <c r="J270" i="1"/>
  <c r="P270" i="1" s="1"/>
  <c r="J271" i="1"/>
  <c r="P271" i="1" s="1"/>
  <c r="K266" i="1"/>
  <c r="K267" i="1"/>
  <c r="K268" i="1"/>
  <c r="K269" i="1"/>
  <c r="K270" i="1"/>
  <c r="O270" i="1" s="1"/>
  <c r="K271" i="1"/>
  <c r="O271" i="1" s="1"/>
  <c r="I290" i="1"/>
  <c r="H290" i="1"/>
  <c r="I292" i="1"/>
  <c r="H292" i="1"/>
  <c r="I294" i="1"/>
  <c r="H294" i="1"/>
  <c r="I296" i="1"/>
  <c r="H296" i="1"/>
  <c r="I298" i="1"/>
  <c r="H298" i="1"/>
  <c r="I300" i="1"/>
  <c r="H300" i="1"/>
  <c r="I302" i="1"/>
  <c r="H302" i="1"/>
  <c r="I304" i="1"/>
  <c r="H304" i="1"/>
  <c r="I306" i="1"/>
  <c r="H306" i="1"/>
  <c r="I308" i="1"/>
  <c r="H308" i="1"/>
  <c r="I310" i="1"/>
  <c r="H310" i="1"/>
  <c r="I312" i="1"/>
  <c r="H312" i="1"/>
  <c r="M269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N266" i="1"/>
  <c r="N267" i="1"/>
  <c r="J290" i="1"/>
  <c r="J292" i="1"/>
  <c r="J294" i="1"/>
  <c r="J296" i="1"/>
  <c r="J298" i="1"/>
  <c r="J300" i="1"/>
  <c r="J302" i="1"/>
  <c r="J304" i="1"/>
  <c r="J306" i="1"/>
  <c r="J308" i="1"/>
  <c r="J310" i="1"/>
  <c r="J312" i="1"/>
  <c r="I313" i="1"/>
  <c r="H313" i="1"/>
  <c r="N313" i="1"/>
  <c r="M313" i="1"/>
  <c r="L313" i="1"/>
  <c r="K313" i="1"/>
  <c r="J313" i="1"/>
  <c r="M290" i="1"/>
  <c r="M292" i="1"/>
  <c r="M294" i="1"/>
  <c r="M296" i="1"/>
  <c r="M298" i="1"/>
  <c r="M300" i="1"/>
  <c r="M302" i="1"/>
  <c r="M304" i="1"/>
  <c r="M306" i="1"/>
  <c r="M308" i="1"/>
  <c r="M310" i="1"/>
  <c r="M312" i="1"/>
  <c r="G313" i="1"/>
  <c r="Q252" i="1" l="1"/>
  <c r="O223" i="1"/>
  <c r="O199" i="1"/>
  <c r="P54" i="1"/>
  <c r="P22" i="1"/>
  <c r="O144" i="1"/>
  <c r="O262" i="1"/>
  <c r="P188" i="1"/>
  <c r="P231" i="1"/>
  <c r="O219" i="1"/>
  <c r="O187" i="1"/>
  <c r="P111" i="1"/>
  <c r="P100" i="1"/>
  <c r="P84" i="1"/>
  <c r="P71" i="1"/>
  <c r="O248" i="1"/>
  <c r="Q248" i="1" s="1"/>
  <c r="O267" i="1"/>
  <c r="P233" i="1"/>
  <c r="P137" i="1"/>
  <c r="P60" i="1"/>
  <c r="P36" i="1"/>
  <c r="O128" i="1"/>
  <c r="Q128" i="1" s="1"/>
  <c r="P68" i="1"/>
  <c r="P241" i="1"/>
  <c r="P232" i="1"/>
  <c r="O135" i="1"/>
  <c r="O109" i="1"/>
  <c r="P98" i="1"/>
  <c r="O42" i="1"/>
  <c r="Q42" i="1" s="1"/>
  <c r="P57" i="1"/>
  <c r="O52" i="1"/>
  <c r="Q52" i="1" s="1"/>
  <c r="O20" i="1"/>
  <c r="Q20" i="1" s="1"/>
  <c r="P230" i="1"/>
  <c r="P212" i="1"/>
  <c r="O125" i="1"/>
  <c r="P34" i="1"/>
  <c r="P26" i="1"/>
  <c r="O9" i="1"/>
  <c r="O257" i="1"/>
  <c r="O207" i="1"/>
  <c r="P221" i="1"/>
  <c r="P116" i="1"/>
  <c r="P18" i="1"/>
  <c r="P67" i="1"/>
  <c r="Q67" i="1" s="1"/>
  <c r="O136" i="1"/>
  <c r="Q136" i="1" s="1"/>
  <c r="P223" i="1"/>
  <c r="Q223" i="1" s="1"/>
  <c r="P267" i="1"/>
  <c r="Q267" i="1" s="1"/>
  <c r="P210" i="1"/>
  <c r="O175" i="1"/>
  <c r="O216" i="1"/>
  <c r="P255" i="1"/>
  <c r="O197" i="1"/>
  <c r="O142" i="1"/>
  <c r="P150" i="1"/>
  <c r="O107" i="1"/>
  <c r="O79" i="1"/>
  <c r="P298" i="1"/>
  <c r="P285" i="1"/>
  <c r="O264" i="1"/>
  <c r="P273" i="1"/>
  <c r="O241" i="1"/>
  <c r="Q241" i="1" s="1"/>
  <c r="P193" i="1"/>
  <c r="O147" i="1"/>
  <c r="O66" i="1"/>
  <c r="O50" i="1"/>
  <c r="P8" i="1"/>
  <c r="Q221" i="1"/>
  <c r="P257" i="1"/>
  <c r="O272" i="1"/>
  <c r="O97" i="1"/>
  <c r="O86" i="1"/>
  <c r="P49" i="1"/>
  <c r="P304" i="1"/>
  <c r="O256" i="1"/>
  <c r="P268" i="1"/>
  <c r="P247" i="1"/>
  <c r="Q247" i="1" s="1"/>
  <c r="O229" i="1"/>
  <c r="P216" i="1"/>
  <c r="Q216" i="1" s="1"/>
  <c r="O222" i="1"/>
  <c r="P191" i="1"/>
  <c r="P175" i="1"/>
  <c r="O214" i="1"/>
  <c r="P147" i="1"/>
  <c r="P129" i="1"/>
  <c r="P123" i="1"/>
  <c r="P6" i="1"/>
  <c r="Q6" i="1" s="1"/>
  <c r="P112" i="1"/>
  <c r="P229" i="1"/>
  <c r="O170" i="1"/>
  <c r="P94" i="1"/>
  <c r="O210" i="1"/>
  <c r="O92" i="1"/>
  <c r="O82" i="1"/>
  <c r="Q82" i="1" s="1"/>
  <c r="P28" i="1"/>
  <c r="P35" i="1"/>
  <c r="P15" i="1"/>
  <c r="O67" i="1"/>
  <c r="O59" i="1"/>
  <c r="Q59" i="1" s="1"/>
  <c r="P260" i="1"/>
  <c r="Q260" i="1" s="1"/>
  <c r="P145" i="1"/>
  <c r="P264" i="1"/>
  <c r="O108" i="1"/>
  <c r="Q148" i="1"/>
  <c r="P55" i="1"/>
  <c r="P33" i="1"/>
  <c r="P29" i="1"/>
  <c r="Q225" i="1"/>
  <c r="P39" i="1"/>
  <c r="O306" i="1"/>
  <c r="O290" i="1"/>
  <c r="Q290" i="1" s="1"/>
  <c r="P306" i="1"/>
  <c r="P290" i="1"/>
  <c r="O297" i="1"/>
  <c r="O261" i="1"/>
  <c r="O299" i="1"/>
  <c r="O305" i="1"/>
  <c r="O289" i="1"/>
  <c r="O281" i="1"/>
  <c r="P311" i="1"/>
  <c r="P295" i="1"/>
  <c r="O266" i="1"/>
  <c r="O268" i="1"/>
  <c r="Q268" i="1" s="1"/>
  <c r="O250" i="1"/>
  <c r="O211" i="1"/>
  <c r="P207" i="1"/>
  <c r="Q207" i="1" s="1"/>
  <c r="P153" i="1"/>
  <c r="P226" i="1"/>
  <c r="P115" i="1"/>
  <c r="P103" i="1"/>
  <c r="O80" i="1"/>
  <c r="O16" i="1"/>
  <c r="Q16" i="1" s="1"/>
  <c r="O58" i="1"/>
  <c r="Q58" i="1" s="1"/>
  <c r="P70" i="1"/>
  <c r="O89" i="1"/>
  <c r="O74" i="1"/>
  <c r="O33" i="1"/>
  <c r="O17" i="1"/>
  <c r="O244" i="1"/>
  <c r="Q244" i="1" s="1"/>
  <c r="Q219" i="1"/>
  <c r="P198" i="1"/>
  <c r="O206" i="1"/>
  <c r="O181" i="1"/>
  <c r="O162" i="1"/>
  <c r="P161" i="1"/>
  <c r="P158" i="1"/>
  <c r="Q120" i="1"/>
  <c r="O145" i="1"/>
  <c r="Q145" i="1" s="1"/>
  <c r="Q147" i="1"/>
  <c r="P101" i="1"/>
  <c r="Q8" i="1"/>
  <c r="P27" i="1"/>
  <c r="O12" i="1"/>
  <c r="P289" i="1"/>
  <c r="P307" i="1"/>
  <c r="P251" i="1"/>
  <c r="P200" i="1"/>
  <c r="O126" i="1"/>
  <c r="O76" i="1"/>
  <c r="Q76" i="1" s="1"/>
  <c r="P11" i="1"/>
  <c r="O13" i="1"/>
  <c r="O51" i="1"/>
  <c r="Q51" i="1" s="1"/>
  <c r="P312" i="1"/>
  <c r="P296" i="1"/>
  <c r="Q256" i="1"/>
  <c r="O253" i="1"/>
  <c r="O238" i="1"/>
  <c r="Q238" i="1" s="1"/>
  <c r="O247" i="1"/>
  <c r="P244" i="1"/>
  <c r="O231" i="1"/>
  <c r="Q231" i="1" s="1"/>
  <c r="P254" i="1"/>
  <c r="P246" i="1"/>
  <c r="O198" i="1"/>
  <c r="Q198" i="1" s="1"/>
  <c r="P186" i="1"/>
  <c r="O218" i="1"/>
  <c r="P135" i="1"/>
  <c r="P127" i="1"/>
  <c r="O143" i="1"/>
  <c r="O115" i="1"/>
  <c r="O102" i="1"/>
  <c r="P90" i="1"/>
  <c r="O40" i="1"/>
  <c r="Q40" i="1" s="1"/>
  <c r="O30" i="1"/>
  <c r="O56" i="1"/>
  <c r="O7" i="1"/>
  <c r="P104" i="1"/>
  <c r="P25" i="1"/>
  <c r="O11" i="1"/>
  <c r="O303" i="1"/>
  <c r="P305" i="1"/>
  <c r="O245" i="1"/>
  <c r="O234" i="1"/>
  <c r="Q234" i="1" s="1"/>
  <c r="P171" i="1"/>
  <c r="O212" i="1"/>
  <c r="Q212" i="1" s="1"/>
  <c r="O255" i="1"/>
  <c r="Q255" i="1" s="1"/>
  <c r="P204" i="1"/>
  <c r="O209" i="1"/>
  <c r="P108" i="1"/>
  <c r="P82" i="1"/>
  <c r="Q66" i="1"/>
  <c r="Q50" i="1"/>
  <c r="O18" i="1"/>
  <c r="Q18" i="1" s="1"/>
  <c r="O104" i="1"/>
  <c r="P23" i="1"/>
  <c r="P13" i="1"/>
  <c r="Q13" i="1" s="1"/>
  <c r="P184" i="1"/>
  <c r="Q170" i="1"/>
  <c r="O215" i="1"/>
  <c r="O141" i="1"/>
  <c r="Q141" i="1" s="1"/>
  <c r="Q100" i="1"/>
  <c r="O119" i="1"/>
  <c r="Q119" i="1" s="1"/>
  <c r="P110" i="1"/>
  <c r="P81" i="1"/>
  <c r="P7" i="1"/>
  <c r="P17" i="1"/>
  <c r="P21" i="1"/>
  <c r="P41" i="1"/>
  <c r="P297" i="1"/>
  <c r="P299" i="1"/>
  <c r="P281" i="1"/>
  <c r="O123" i="1"/>
  <c r="O134" i="1"/>
  <c r="O45" i="1"/>
  <c r="O298" i="1"/>
  <c r="Q298" i="1" s="1"/>
  <c r="O310" i="1"/>
  <c r="O294" i="1"/>
  <c r="P300" i="1"/>
  <c r="P208" i="1"/>
  <c r="Q208" i="1" s="1"/>
  <c r="O194" i="1"/>
  <c r="P182" i="1"/>
  <c r="P222" i="1"/>
  <c r="O204" i="1"/>
  <c r="P154" i="1"/>
  <c r="O156" i="1"/>
  <c r="P151" i="1"/>
  <c r="Q151" i="1" s="1"/>
  <c r="P167" i="1"/>
  <c r="P160" i="1"/>
  <c r="O139" i="1"/>
  <c r="O154" i="1"/>
  <c r="P138" i="1"/>
  <c r="P80" i="1"/>
  <c r="P118" i="1"/>
  <c r="P46" i="1"/>
  <c r="P74" i="1"/>
  <c r="P19" i="1"/>
  <c r="O75" i="1"/>
  <c r="P37" i="1"/>
  <c r="O112" i="1"/>
  <c r="Q112" i="1" s="1"/>
  <c r="Q171" i="1"/>
  <c r="Q257" i="1"/>
  <c r="P262" i="1"/>
  <c r="Q262" i="1" s="1"/>
  <c r="O254" i="1"/>
  <c r="P86" i="1"/>
  <c r="P105" i="1"/>
  <c r="Q105" i="1" s="1"/>
  <c r="P119" i="1"/>
  <c r="O302" i="1"/>
  <c r="Q271" i="1"/>
  <c r="P303" i="1"/>
  <c r="P286" i="1"/>
  <c r="P278" i="1"/>
  <c r="O309" i="1"/>
  <c r="O293" i="1"/>
  <c r="O287" i="1"/>
  <c r="O279" i="1"/>
  <c r="Q229" i="1"/>
  <c r="P202" i="1"/>
  <c r="Q191" i="1"/>
  <c r="P199" i="1"/>
  <c r="Q199" i="1" s="1"/>
  <c r="O188" i="1"/>
  <c r="P176" i="1"/>
  <c r="O161" i="1"/>
  <c r="Q161" i="1" s="1"/>
  <c r="O150" i="1"/>
  <c r="P130" i="1"/>
  <c r="O90" i="1"/>
  <c r="P12" i="1"/>
  <c r="Q12" i="1" s="1"/>
  <c r="I4" i="1"/>
  <c r="O304" i="1"/>
  <c r="Q304" i="1" s="1"/>
  <c r="O131" i="1"/>
  <c r="P95" i="1"/>
  <c r="Q95" i="1" s="1"/>
  <c r="O73" i="1"/>
  <c r="O313" i="1"/>
  <c r="O300" i="1"/>
  <c r="Q270" i="1"/>
  <c r="P253" i="1"/>
  <c r="P309" i="1"/>
  <c r="P293" i="1"/>
  <c r="P287" i="1"/>
  <c r="P279" i="1"/>
  <c r="O280" i="1"/>
  <c r="O282" i="1"/>
  <c r="O275" i="1"/>
  <c r="O236" i="1"/>
  <c r="P187" i="1"/>
  <c r="Q187" i="1" s="1"/>
  <c r="P180" i="1"/>
  <c r="P213" i="1"/>
  <c r="P139" i="1"/>
  <c r="P125" i="1"/>
  <c r="Q125" i="1" s="1"/>
  <c r="P140" i="1"/>
  <c r="Q140" i="1" s="1"/>
  <c r="P132" i="1"/>
  <c r="Q132" i="1" s="1"/>
  <c r="P124" i="1"/>
  <c r="O155" i="1"/>
  <c r="P146" i="1"/>
  <c r="O127" i="1"/>
  <c r="Q127" i="1" s="1"/>
  <c r="Q115" i="1"/>
  <c r="P31" i="1"/>
  <c r="P302" i="1"/>
  <c r="O288" i="1"/>
  <c r="Q210" i="1"/>
  <c r="O246" i="1"/>
  <c r="Q246" i="1" s="1"/>
  <c r="O232" i="1"/>
  <c r="Q232" i="1" s="1"/>
  <c r="P174" i="1"/>
  <c r="P164" i="1"/>
  <c r="P163" i="1"/>
  <c r="O68" i="1"/>
  <c r="Q68" i="1" s="1"/>
  <c r="Q79" i="1"/>
  <c r="O39" i="1"/>
  <c r="Q39" i="1" s="1"/>
  <c r="O31" i="1"/>
  <c r="O23" i="1"/>
  <c r="O15" i="1"/>
  <c r="Q15" i="1" s="1"/>
  <c r="P310" i="1"/>
  <c r="O269" i="1"/>
  <c r="Q269" i="1" s="1"/>
  <c r="O251" i="1"/>
  <c r="Q251" i="1" s="1"/>
  <c r="Q175" i="1"/>
  <c r="Q45" i="1"/>
  <c r="P282" i="1"/>
  <c r="P301" i="1"/>
  <c r="P242" i="1"/>
  <c r="O239" i="1"/>
  <c r="O284" i="1"/>
  <c r="O174" i="1"/>
  <c r="P218" i="1"/>
  <c r="P239" i="1"/>
  <c r="O176" i="1"/>
  <c r="P201" i="1"/>
  <c r="O149" i="1"/>
  <c r="Q149" i="1" s="1"/>
  <c r="P131" i="1"/>
  <c r="O169" i="1"/>
  <c r="P117" i="1"/>
  <c r="O38" i="1"/>
  <c r="Q38" i="1" s="1"/>
  <c r="O22" i="1"/>
  <c r="Q22" i="1" s="1"/>
  <c r="Q87" i="1"/>
  <c r="O60" i="1"/>
  <c r="Q60" i="1" s="1"/>
  <c r="O44" i="1"/>
  <c r="O5" i="1"/>
  <c r="O202" i="1"/>
  <c r="P294" i="1"/>
  <c r="P272" i="1"/>
  <c r="Q272" i="1" s="1"/>
  <c r="Q124" i="1"/>
  <c r="O133" i="1"/>
  <c r="Q133" i="1" s="1"/>
  <c r="O308" i="1"/>
  <c r="O292" i="1"/>
  <c r="O285" i="1"/>
  <c r="Q285" i="1" s="1"/>
  <c r="P277" i="1"/>
  <c r="O286" i="1"/>
  <c r="Q286" i="1" s="1"/>
  <c r="O278" i="1"/>
  <c r="P261" i="1"/>
  <c r="Q261" i="1" s="1"/>
  <c r="O265" i="1"/>
  <c r="Q265" i="1" s="1"/>
  <c r="P288" i="1"/>
  <c r="O273" i="1"/>
  <c r="O311" i="1"/>
  <c r="Q311" i="1" s="1"/>
  <c r="O295" i="1"/>
  <c r="Q233" i="1"/>
  <c r="O276" i="1"/>
  <c r="O258" i="1"/>
  <c r="Q258" i="1" s="1"/>
  <c r="P258" i="1"/>
  <c r="O227" i="1"/>
  <c r="O228" i="1"/>
  <c r="O186" i="1"/>
  <c r="O193" i="1"/>
  <c r="P173" i="1"/>
  <c r="P157" i="1"/>
  <c r="P152" i="1"/>
  <c r="Q135" i="1"/>
  <c r="Q81" i="1"/>
  <c r="P313" i="1"/>
  <c r="O312" i="1"/>
  <c r="O296" i="1"/>
  <c r="O283" i="1"/>
  <c r="P275" i="1"/>
  <c r="P276" i="1"/>
  <c r="P250" i="1"/>
  <c r="O259" i="1"/>
  <c r="O235" i="1"/>
  <c r="P291" i="1"/>
  <c r="Q291" i="1" s="1"/>
  <c r="P284" i="1"/>
  <c r="P206" i="1"/>
  <c r="P195" i="1"/>
  <c r="Q195" i="1" s="1"/>
  <c r="P240" i="1"/>
  <c r="O200" i="1"/>
  <c r="O184" i="1"/>
  <c r="Q184" i="1" s="1"/>
  <c r="O249" i="1"/>
  <c r="O243" i="1"/>
  <c r="P235" i="1"/>
  <c r="P220" i="1"/>
  <c r="Q220" i="1" s="1"/>
  <c r="P217" i="1"/>
  <c r="P181" i="1"/>
  <c r="O164" i="1"/>
  <c r="O172" i="1"/>
  <c r="O166" i="1"/>
  <c r="O201" i="1"/>
  <c r="P189" i="1"/>
  <c r="O167" i="1"/>
  <c r="Q167" i="1" s="1"/>
  <c r="O160" i="1"/>
  <c r="Q160" i="1" s="1"/>
  <c r="Q116" i="1"/>
  <c r="P126" i="1"/>
  <c r="P102" i="1"/>
  <c r="P83" i="1"/>
  <c r="Q83" i="1" s="1"/>
  <c r="O84" i="1"/>
  <c r="P159" i="1"/>
  <c r="O106" i="1"/>
  <c r="P91" i="1"/>
  <c r="Q91" i="1" s="1"/>
  <c r="N4" i="1"/>
  <c r="O28" i="1"/>
  <c r="O54" i="1"/>
  <c r="Q54" i="1" s="1"/>
  <c r="J4" i="1"/>
  <c r="P78" i="1"/>
  <c r="O65" i="1"/>
  <c r="Q65" i="1" s="1"/>
  <c r="O57" i="1"/>
  <c r="Q57" i="1" s="1"/>
  <c r="O49" i="1"/>
  <c r="Q49" i="1" s="1"/>
  <c r="Q111" i="1"/>
  <c r="O78" i="1"/>
  <c r="P308" i="1"/>
  <c r="P292" i="1"/>
  <c r="O277" i="1"/>
  <c r="P280" i="1"/>
  <c r="O301" i="1"/>
  <c r="P283" i="1"/>
  <c r="P266" i="1"/>
  <c r="Q266" i="1" s="1"/>
  <c r="O237" i="1"/>
  <c r="Q237" i="1" s="1"/>
  <c r="P259" i="1"/>
  <c r="O274" i="1"/>
  <c r="O240" i="1"/>
  <c r="P194" i="1"/>
  <c r="P263" i="1"/>
  <c r="P228" i="1"/>
  <c r="P215" i="1"/>
  <c r="Q215" i="1" s="1"/>
  <c r="P183" i="1"/>
  <c r="Q183" i="1" s="1"/>
  <c r="P249" i="1"/>
  <c r="P243" i="1"/>
  <c r="O217" i="1"/>
  <c r="P185" i="1"/>
  <c r="P205" i="1"/>
  <c r="P177" i="1"/>
  <c r="O173" i="1"/>
  <c r="P166" i="1"/>
  <c r="O226" i="1"/>
  <c r="O163" i="1"/>
  <c r="Q163" i="1" s="1"/>
  <c r="O189" i="1"/>
  <c r="Q189" i="1" s="1"/>
  <c r="O165" i="1"/>
  <c r="Q165" i="1" s="1"/>
  <c r="P144" i="1"/>
  <c r="Q144" i="1" s="1"/>
  <c r="O137" i="1"/>
  <c r="Q137" i="1" s="1"/>
  <c r="O129" i="1"/>
  <c r="O121" i="1"/>
  <c r="Q121" i="1" s="1"/>
  <c r="O157" i="1"/>
  <c r="O146" i="1"/>
  <c r="O138" i="1"/>
  <c r="Q138" i="1" s="1"/>
  <c r="O130" i="1"/>
  <c r="O122" i="1"/>
  <c r="P142" i="1"/>
  <c r="Q142" i="1" s="1"/>
  <c r="P92" i="1"/>
  <c r="P107" i="1"/>
  <c r="Q153" i="1"/>
  <c r="O103" i="1"/>
  <c r="Q103" i="1" s="1"/>
  <c r="P93" i="1"/>
  <c r="Q93" i="1" s="1"/>
  <c r="O118" i="1"/>
  <c r="O101" i="1"/>
  <c r="P88" i="1"/>
  <c r="O113" i="1"/>
  <c r="P106" i="1"/>
  <c r="P44" i="1"/>
  <c r="G4" i="1"/>
  <c r="Q34" i="1"/>
  <c r="O72" i="1"/>
  <c r="Q72" i="1" s="1"/>
  <c r="O64" i="1"/>
  <c r="Q64" i="1" s="1"/>
  <c r="O48" i="1"/>
  <c r="Q48" i="1" s="1"/>
  <c r="O26" i="1"/>
  <c r="P75" i="1"/>
  <c r="O43" i="1"/>
  <c r="Q43" i="1" s="1"/>
  <c r="O37" i="1"/>
  <c r="Q37" i="1" s="1"/>
  <c r="O29" i="1"/>
  <c r="Q29" i="1" s="1"/>
  <c r="O21" i="1"/>
  <c r="Q21" i="1" s="1"/>
  <c r="P77" i="1"/>
  <c r="P9" i="1"/>
  <c r="Q9" i="1" s="1"/>
  <c r="O182" i="1"/>
  <c r="P214" i="1"/>
  <c r="Q214" i="1" s="1"/>
  <c r="O263" i="1"/>
  <c r="P224" i="1"/>
  <c r="P203" i="1"/>
  <c r="Q203" i="1" s="1"/>
  <c r="P179" i="1"/>
  <c r="Q179" i="1" s="1"/>
  <c r="P236" i="1"/>
  <c r="O196" i="1"/>
  <c r="Q196" i="1" s="1"/>
  <c r="O185" i="1"/>
  <c r="O180" i="1"/>
  <c r="O205" i="1"/>
  <c r="P168" i="1"/>
  <c r="Q168" i="1" s="1"/>
  <c r="P156" i="1"/>
  <c r="O158" i="1"/>
  <c r="P169" i="1"/>
  <c r="P122" i="1"/>
  <c r="O114" i="1"/>
  <c r="Q114" i="1" s="1"/>
  <c r="P89" i="1"/>
  <c r="Q89" i="1" s="1"/>
  <c r="O14" i="1"/>
  <c r="Q14" i="1" s="1"/>
  <c r="L4" i="1"/>
  <c r="O71" i="1"/>
  <c r="Q71" i="1" s="1"/>
  <c r="P99" i="1"/>
  <c r="O70" i="1"/>
  <c r="O63" i="1"/>
  <c r="Q63" i="1" s="1"/>
  <c r="O55" i="1"/>
  <c r="Q55" i="1" s="1"/>
  <c r="P73" i="1"/>
  <c r="O152" i="1"/>
  <c r="O96" i="1"/>
  <c r="Q96" i="1" s="1"/>
  <c r="P113" i="1"/>
  <c r="P10" i="1"/>
  <c r="Q10" i="1" s="1"/>
  <c r="Q32" i="1"/>
  <c r="M4" i="1"/>
  <c r="O99" i="1"/>
  <c r="O47" i="1"/>
  <c r="Q47" i="1" s="1"/>
  <c r="O35" i="1"/>
  <c r="Q35" i="1" s="1"/>
  <c r="O27" i="1"/>
  <c r="Q27" i="1" s="1"/>
  <c r="O19" i="1"/>
  <c r="P69" i="1"/>
  <c r="O77" i="1"/>
  <c r="O69" i="1"/>
  <c r="P245" i="1"/>
  <c r="O230" i="1"/>
  <c r="Q230" i="1" s="1"/>
  <c r="O242" i="1"/>
  <c r="Q242" i="1" s="1"/>
  <c r="P274" i="1"/>
  <c r="O190" i="1"/>
  <c r="O178" i="1"/>
  <c r="P190" i="1"/>
  <c r="P178" i="1"/>
  <c r="P211" i="1"/>
  <c r="O224" i="1"/>
  <c r="O192" i="1"/>
  <c r="Q192" i="1" s="1"/>
  <c r="P162" i="1"/>
  <c r="Q162" i="1" s="1"/>
  <c r="O177" i="1"/>
  <c r="P172" i="1"/>
  <c r="O213" i="1"/>
  <c r="P209" i="1"/>
  <c r="P143" i="1"/>
  <c r="P227" i="1"/>
  <c r="P197" i="1"/>
  <c r="Q197" i="1" s="1"/>
  <c r="P155" i="1"/>
  <c r="P134" i="1"/>
  <c r="Q134" i="1" s="1"/>
  <c r="P109" i="1"/>
  <c r="Q109" i="1" s="1"/>
  <c r="P97" i="1"/>
  <c r="O98" i="1"/>
  <c r="Q98" i="1" s="1"/>
  <c r="O88" i="1"/>
  <c r="O159" i="1"/>
  <c r="O117" i="1"/>
  <c r="Q117" i="1" s="1"/>
  <c r="O110" i="1"/>
  <c r="Q110" i="1" s="1"/>
  <c r="O24" i="1"/>
  <c r="Q24" i="1" s="1"/>
  <c r="O62" i="1"/>
  <c r="Q62" i="1" s="1"/>
  <c r="O46" i="1"/>
  <c r="O36" i="1"/>
  <c r="Q36" i="1" s="1"/>
  <c r="O61" i="1"/>
  <c r="Q61" i="1" s="1"/>
  <c r="O53" i="1"/>
  <c r="Q53" i="1" s="1"/>
  <c r="O41" i="1"/>
  <c r="Q41" i="1" s="1"/>
  <c r="P96" i="1"/>
  <c r="O94" i="1"/>
  <c r="Q94" i="1" s="1"/>
  <c r="P85" i="1"/>
  <c r="O85" i="1"/>
  <c r="Q30" i="1"/>
  <c r="K4" i="1"/>
  <c r="Q56" i="1"/>
  <c r="Q7" i="1"/>
  <c r="Q74" i="1"/>
  <c r="Q33" i="1"/>
  <c r="O25" i="1"/>
  <c r="P5" i="1"/>
  <c r="H4" i="1"/>
  <c r="Q303" i="1" l="1"/>
  <c r="Q101" i="1"/>
  <c r="Q193" i="1"/>
  <c r="Q25" i="1"/>
  <c r="Q84" i="1"/>
  <c r="Q312" i="1"/>
  <c r="Q239" i="1"/>
  <c r="Q154" i="1"/>
  <c r="Q222" i="1"/>
  <c r="Q205" i="1"/>
  <c r="Q213" i="1"/>
  <c r="Q273" i="1"/>
  <c r="Q188" i="1"/>
  <c r="Q17" i="1"/>
  <c r="Q156" i="1"/>
  <c r="Q118" i="1"/>
  <c r="Q202" i="1"/>
  <c r="Q209" i="1"/>
  <c r="Q263" i="1"/>
  <c r="Q46" i="1"/>
  <c r="Q107" i="1"/>
  <c r="Q102" i="1"/>
  <c r="Q23" i="1"/>
  <c r="Q86" i="1"/>
  <c r="Q123" i="1"/>
  <c r="Q294" i="1"/>
  <c r="Q150" i="1"/>
  <c r="Q296" i="1"/>
  <c r="Q97" i="1"/>
  <c r="Q77" i="1"/>
  <c r="Q26" i="1"/>
  <c r="Q92" i="1"/>
  <c r="Q129" i="1"/>
  <c r="Q28" i="1"/>
  <c r="Q126" i="1"/>
  <c r="Q200" i="1"/>
  <c r="Q250" i="1"/>
  <c r="Q300" i="1"/>
  <c r="Q108" i="1"/>
  <c r="Q228" i="1"/>
  <c r="Q172" i="1"/>
  <c r="Q177" i="1"/>
  <c r="Q78" i="1"/>
  <c r="Q75" i="1"/>
  <c r="Q139" i="1"/>
  <c r="Q143" i="1"/>
  <c r="Q264" i="1"/>
  <c r="Q276" i="1"/>
  <c r="Q245" i="1"/>
  <c r="Q297" i="1"/>
  <c r="Q181" i="1"/>
  <c r="Q240" i="1"/>
  <c r="Q174" i="1"/>
  <c r="Q253" i="1"/>
  <c r="Q281" i="1"/>
  <c r="Q211" i="1"/>
  <c r="Q218" i="1"/>
  <c r="V4" i="1"/>
  <c r="Q204" i="1"/>
  <c r="Q85" i="1"/>
  <c r="Q69" i="1"/>
  <c r="Q130" i="1"/>
  <c r="Q194" i="1"/>
  <c r="Q301" i="1"/>
  <c r="Q106" i="1"/>
  <c r="Q206" i="1"/>
  <c r="Q278" i="1"/>
  <c r="Q310" i="1"/>
  <c r="Q280" i="1"/>
  <c r="Q104" i="1"/>
  <c r="Q289" i="1"/>
  <c r="Q70" i="1"/>
  <c r="Q295" i="1"/>
  <c r="Q19" i="1"/>
  <c r="Q182" i="1"/>
  <c r="Q157" i="1"/>
  <c r="Q226" i="1"/>
  <c r="Q249" i="1"/>
  <c r="Q235" i="1"/>
  <c r="Q186" i="1"/>
  <c r="Q90" i="1"/>
  <c r="Q309" i="1"/>
  <c r="Q11" i="1"/>
  <c r="Q305" i="1"/>
  <c r="Q306" i="1"/>
  <c r="Q80" i="1"/>
  <c r="Q299" i="1"/>
  <c r="Q307" i="1"/>
  <c r="Q113" i="1"/>
  <c r="Q164" i="1"/>
  <c r="Q159" i="1"/>
  <c r="Q224" i="1"/>
  <c r="Q158" i="1"/>
  <c r="Q44" i="1"/>
  <c r="Q254" i="1"/>
  <c r="Q313" i="1"/>
  <c r="Q259" i="1"/>
  <c r="Q155" i="1"/>
  <c r="Q173" i="1"/>
  <c r="Q169" i="1"/>
  <c r="Q73" i="1"/>
  <c r="Q178" i="1"/>
  <c r="Q190" i="1"/>
  <c r="Q122" i="1"/>
  <c r="Q284" i="1"/>
  <c r="Q236" i="1"/>
  <c r="Q131" i="1"/>
  <c r="Q292" i="1"/>
  <c r="Q217" i="1"/>
  <c r="Q283" i="1"/>
  <c r="Q227" i="1"/>
  <c r="Q308" i="1"/>
  <c r="Q176" i="1"/>
  <c r="Q279" i="1"/>
  <c r="Q302" i="1"/>
  <c r="Q166" i="1"/>
  <c r="Q180" i="1"/>
  <c r="Q185" i="1"/>
  <c r="Q146" i="1"/>
  <c r="Q275" i="1"/>
  <c r="Q287" i="1"/>
  <c r="U4" i="1"/>
  <c r="W4" i="1" s="1"/>
  <c r="P4" i="1"/>
  <c r="Q88" i="1"/>
  <c r="Q99" i="1"/>
  <c r="Q152" i="1"/>
  <c r="Q274" i="1"/>
  <c r="Q277" i="1"/>
  <c r="Q201" i="1"/>
  <c r="Q243" i="1"/>
  <c r="O4" i="1"/>
  <c r="Q5" i="1"/>
  <c r="Q31" i="1"/>
  <c r="Q288" i="1"/>
  <c r="Q282" i="1"/>
  <c r="Q293" i="1"/>
  <c r="Q4" i="1" l="1"/>
  <c r="S4" i="1" s="1"/>
</calcChain>
</file>

<file path=xl/sharedStrings.xml><?xml version="1.0" encoding="utf-8"?>
<sst xmlns="http://schemas.openxmlformats.org/spreadsheetml/2006/main" count="1260" uniqueCount="949">
  <si>
    <t>July proportion</t>
  </si>
  <si>
    <t>Ecode</t>
  </si>
  <si>
    <t>ONS Code</t>
  </si>
  <si>
    <t>Local Authority</t>
  </si>
  <si>
    <t>Type</t>
  </si>
  <si>
    <t xml:space="preserve">Local Share </t>
  </si>
  <si>
    <r>
      <t xml:space="preserve">Current total estimate of retail, nursery &amp; local newspaper relief in 2020-21 </t>
    </r>
    <r>
      <rPr>
        <sz val="8"/>
        <rFont val="Arial"/>
        <family val="2"/>
      </rPr>
      <t>(NNDR1 21-22, Part 4a, Line 3)</t>
    </r>
  </si>
  <si>
    <t>April</t>
  </si>
  <si>
    <t>May</t>
  </si>
  <si>
    <t>June</t>
  </si>
  <si>
    <t>July</t>
  </si>
  <si>
    <t>4-month total</t>
  </si>
  <si>
    <t>local share</t>
  </si>
  <si>
    <t>central share</t>
  </si>
  <si>
    <t>TOTAL</t>
  </si>
  <si>
    <t>ENGLAND</t>
  </si>
  <si>
    <t>E3831</t>
  </si>
  <si>
    <t>E0931</t>
  </si>
  <si>
    <t>E1031</t>
  </si>
  <si>
    <t>E3832</t>
  </si>
  <si>
    <t>E3031</t>
  </si>
  <si>
    <t>E2231</t>
  </si>
  <si>
    <t>E3531</t>
  </si>
  <si>
    <t>E5030</t>
  </si>
  <si>
    <t>E5031</t>
  </si>
  <si>
    <t>E4401</t>
  </si>
  <si>
    <t>E0932</t>
  </si>
  <si>
    <t>E1531</t>
  </si>
  <si>
    <t>E1731</t>
  </si>
  <si>
    <t>E3032</t>
  </si>
  <si>
    <t>E0101</t>
  </si>
  <si>
    <t>E0202</t>
  </si>
  <si>
    <t>E5032</t>
  </si>
  <si>
    <t>E4601</t>
  </si>
  <si>
    <t>E2431</t>
  </si>
  <si>
    <t>E2301</t>
  </si>
  <si>
    <t>E2302</t>
  </si>
  <si>
    <t>E1032</t>
  </si>
  <si>
    <t>E4201</t>
  </si>
  <si>
    <t>E2531</t>
  </si>
  <si>
    <t>E1204</t>
  </si>
  <si>
    <t>E0301</t>
  </si>
  <si>
    <t>E4701</t>
  </si>
  <si>
    <t>E1532</t>
  </si>
  <si>
    <t>E2631</t>
  </si>
  <si>
    <t>E5033</t>
  </si>
  <si>
    <t>E1533</t>
  </si>
  <si>
    <t>E1401</t>
  </si>
  <si>
    <t>E0102</t>
  </si>
  <si>
    <t>E2632</t>
  </si>
  <si>
    <t>E5034</t>
  </si>
  <si>
    <t>E1831</t>
  </si>
  <si>
    <t>E1931</t>
  </si>
  <si>
    <t>E3033</t>
  </si>
  <si>
    <t>E0402</t>
  </si>
  <si>
    <t>E2333</t>
  </si>
  <si>
    <t>E4202</t>
  </si>
  <si>
    <t>E4702</t>
  </si>
  <si>
    <t>E0531</t>
  </si>
  <si>
    <t>E5011</t>
  </si>
  <si>
    <t>E3431</t>
  </si>
  <si>
    <t>E2232</t>
  </si>
  <si>
    <t>E0933</t>
  </si>
  <si>
    <t>E1534</t>
  </si>
  <si>
    <t>E0203</t>
  </si>
  <si>
    <t>E2432</t>
  </si>
  <si>
    <t>E1535</t>
  </si>
  <si>
    <t>E1631</t>
  </si>
  <si>
    <t>E3131</t>
  </si>
  <si>
    <t>E0603</t>
  </si>
  <si>
    <t>E0604</t>
  </si>
  <si>
    <t>E1033</t>
  </si>
  <si>
    <t>E3833</t>
  </si>
  <si>
    <t>E2334</t>
  </si>
  <si>
    <t>E5010</t>
  </si>
  <si>
    <t>E1536</t>
  </si>
  <si>
    <t>E0934</t>
  </si>
  <si>
    <t>E0801</t>
  </si>
  <si>
    <t>E1632</t>
  </si>
  <si>
    <t>E4602</t>
  </si>
  <si>
    <t>E2731</t>
  </si>
  <si>
    <t>E3834</t>
  </si>
  <si>
    <t>E5035</t>
  </si>
  <si>
    <t>E1932</t>
  </si>
  <si>
    <t>E1301</t>
  </si>
  <si>
    <t>E2233</t>
  </si>
  <si>
    <t>E1001</t>
  </si>
  <si>
    <t>E1035</t>
  </si>
  <si>
    <t>E4402</t>
  </si>
  <si>
    <t>E1203</t>
  </si>
  <si>
    <t>E2234</t>
  </si>
  <si>
    <t>E4603</t>
  </si>
  <si>
    <t>E1302</t>
  </si>
  <si>
    <t>E5036</t>
  </si>
  <si>
    <t>E0532</t>
  </si>
  <si>
    <t>E1131</t>
  </si>
  <si>
    <t>E1732</t>
  </si>
  <si>
    <t>E1933</t>
  </si>
  <si>
    <t>E2532</t>
  </si>
  <si>
    <t>E2001</t>
  </si>
  <si>
    <t>E3432</t>
  </si>
  <si>
    <t>E3538</t>
  </si>
  <si>
    <t>E1432</t>
  </si>
  <si>
    <t>E1733</t>
  </si>
  <si>
    <t>E0935</t>
  </si>
  <si>
    <t>E3631</t>
  </si>
  <si>
    <t>E5037</t>
  </si>
  <si>
    <t>E1537</t>
  </si>
  <si>
    <t>E3632</t>
  </si>
  <si>
    <t>E1036</t>
  </si>
  <si>
    <t>E1132</t>
  </si>
  <si>
    <t>E1734</t>
  </si>
  <si>
    <t>E0533</t>
  </si>
  <si>
    <t>E2240</t>
  </si>
  <si>
    <t>E1633</t>
  </si>
  <si>
    <t>E2335</t>
  </si>
  <si>
    <t>E4501</t>
  </si>
  <si>
    <t>E3034</t>
  </si>
  <si>
    <t>E1634</t>
  </si>
  <si>
    <t>E1735</t>
  </si>
  <si>
    <t>E2236</t>
  </si>
  <si>
    <t>E2633</t>
  </si>
  <si>
    <t>E5012</t>
  </si>
  <si>
    <t>E3633</t>
  </si>
  <si>
    <t>E5013</t>
  </si>
  <si>
    <t>E0601</t>
  </si>
  <si>
    <t>E2732</t>
  </si>
  <si>
    <t>E5014</t>
  </si>
  <si>
    <t>E2433</t>
  </si>
  <si>
    <t>E5038</t>
  </si>
  <si>
    <t>E1538</t>
  </si>
  <si>
    <t>E2753</t>
  </si>
  <si>
    <t>E5039</t>
  </si>
  <si>
    <t>E1736</t>
  </si>
  <si>
    <t>E0701</t>
  </si>
  <si>
    <t>E1433</t>
  </si>
  <si>
    <t>E1737</t>
  </si>
  <si>
    <t>E5040</t>
  </si>
  <si>
    <t>E1801</t>
  </si>
  <si>
    <t>E1934</t>
  </si>
  <si>
    <t>E1037</t>
  </si>
  <si>
    <t>E5041</t>
  </si>
  <si>
    <t>E2434</t>
  </si>
  <si>
    <t>E3835</t>
  </si>
  <si>
    <t>E5042</t>
  </si>
  <si>
    <t>E0551</t>
  </si>
  <si>
    <t>E2336</t>
  </si>
  <si>
    <t>E3533</t>
  </si>
  <si>
    <t>E2101</t>
  </si>
  <si>
    <t>E4001</t>
  </si>
  <si>
    <t>E5015</t>
  </si>
  <si>
    <t>E5016</t>
  </si>
  <si>
    <t>E2634</t>
  </si>
  <si>
    <t>E2002</t>
  </si>
  <si>
    <t>E5043</t>
  </si>
  <si>
    <t>E4703</t>
  </si>
  <si>
    <t>E4301</t>
  </si>
  <si>
    <t>E5017</t>
  </si>
  <si>
    <t>E2337</t>
  </si>
  <si>
    <t>E4704</t>
  </si>
  <si>
    <t>E2401</t>
  </si>
  <si>
    <t>E1435</t>
  </si>
  <si>
    <t>E5018</t>
  </si>
  <si>
    <t>E3433</t>
  </si>
  <si>
    <t>E2533</t>
  </si>
  <si>
    <t>E4302</t>
  </si>
  <si>
    <t>E0201</t>
  </si>
  <si>
    <t>E2237</t>
  </si>
  <si>
    <t>E1539</t>
  </si>
  <si>
    <t>E1851</t>
  </si>
  <si>
    <t>E4203</t>
  </si>
  <si>
    <t>E3035</t>
  </si>
  <si>
    <t>E2201</t>
  </si>
  <si>
    <t>E2436</t>
  </si>
  <si>
    <t>E3331</t>
  </si>
  <si>
    <t>E5044</t>
  </si>
  <si>
    <t>E1133</t>
  </si>
  <si>
    <t>E3534</t>
  </si>
  <si>
    <t>E3836</t>
  </si>
  <si>
    <t>E0702</t>
  </si>
  <si>
    <t>E0401</t>
  </si>
  <si>
    <t>E3634</t>
  </si>
  <si>
    <t>E1738</t>
  </si>
  <si>
    <t>E3036</t>
  </si>
  <si>
    <t>E4502</t>
  </si>
  <si>
    <t>E3434</t>
  </si>
  <si>
    <t>E5045</t>
  </si>
  <si>
    <t>E1134</t>
  </si>
  <si>
    <t>E1038</t>
  </si>
  <si>
    <t>E2003</t>
  </si>
  <si>
    <t>E1935</t>
  </si>
  <si>
    <t>E2534</t>
  </si>
  <si>
    <t>E2004</t>
  </si>
  <si>
    <t>E2635</t>
  </si>
  <si>
    <t>E2801</t>
  </si>
  <si>
    <t>E0104</t>
  </si>
  <si>
    <t>E4503</t>
  </si>
  <si>
    <t>E3731</t>
  </si>
  <si>
    <t>E2437</t>
  </si>
  <si>
    <t>E2901</t>
  </si>
  <si>
    <t>E2636</t>
  </si>
  <si>
    <t>E3001</t>
  </si>
  <si>
    <t>E3732</t>
  </si>
  <si>
    <t>E2438</t>
  </si>
  <si>
    <t>E4204</t>
  </si>
  <si>
    <t>E3132</t>
  </si>
  <si>
    <t>E2338</t>
  </si>
  <si>
    <t>E0501</t>
  </si>
  <si>
    <t>E1101</t>
  </si>
  <si>
    <t>E1701</t>
  </si>
  <si>
    <t>E2339</t>
  </si>
  <si>
    <t>E0303</t>
  </si>
  <si>
    <t>E5046</t>
  </si>
  <si>
    <t>E0703</t>
  </si>
  <si>
    <t>E1835</t>
  </si>
  <si>
    <t>E3635</t>
  </si>
  <si>
    <t>E2340</t>
  </si>
  <si>
    <t>E5047</t>
  </si>
  <si>
    <t>E2734</t>
  </si>
  <si>
    <t>E4205</t>
  </si>
  <si>
    <t>E1540</t>
  </si>
  <si>
    <t>E2341</t>
  </si>
  <si>
    <t>E1436</t>
  </si>
  <si>
    <t>E4403</t>
  </si>
  <si>
    <t>E3733</t>
  </si>
  <si>
    <t>E3636</t>
  </si>
  <si>
    <t>E3038</t>
  </si>
  <si>
    <t>E1740</t>
  </si>
  <si>
    <t>E2402</t>
  </si>
  <si>
    <t>E2755</t>
  </si>
  <si>
    <t>E4206</t>
  </si>
  <si>
    <t>E4604</t>
  </si>
  <si>
    <t>E2736</t>
  </si>
  <si>
    <t>E3332</t>
  </si>
  <si>
    <t>E4304</t>
  </si>
  <si>
    <t>E2757</t>
  </si>
  <si>
    <t>E2239</t>
  </si>
  <si>
    <t>E4404</t>
  </si>
  <si>
    <t>E3202</t>
  </si>
  <si>
    <t>E0304</t>
  </si>
  <si>
    <t>E4605</t>
  </si>
  <si>
    <t>E3336</t>
  </si>
  <si>
    <t>E0536</t>
  </si>
  <si>
    <t>E1039</t>
  </si>
  <si>
    <t>E0103</t>
  </si>
  <si>
    <t>E1136</t>
  </si>
  <si>
    <t>E2535</t>
  </si>
  <si>
    <t>E2536</t>
  </si>
  <si>
    <t>E0936</t>
  </si>
  <si>
    <t>E2637</t>
  </si>
  <si>
    <t>E3133</t>
  </si>
  <si>
    <t>E2342</t>
  </si>
  <si>
    <t>E3334</t>
  </si>
  <si>
    <t>E3435</t>
  </si>
  <si>
    <t>E4504</t>
  </si>
  <si>
    <t>E1702</t>
  </si>
  <si>
    <t>E1501</t>
  </si>
  <si>
    <t>E5019</t>
  </si>
  <si>
    <t>E3637</t>
  </si>
  <si>
    <t>E1936</t>
  </si>
  <si>
    <t>E4303</t>
  </si>
  <si>
    <t>E3436</t>
  </si>
  <si>
    <t>E3437</t>
  </si>
  <si>
    <t>E1937</t>
  </si>
  <si>
    <t>E4207</t>
  </si>
  <si>
    <t>E0704</t>
  </si>
  <si>
    <t>E3401</t>
  </si>
  <si>
    <t>E3734</t>
  </si>
  <si>
    <t>E1635</t>
  </si>
  <si>
    <t>E4505</t>
  </si>
  <si>
    <t>E3638</t>
  </si>
  <si>
    <t>E5048</t>
  </si>
  <si>
    <t>E2241</t>
  </si>
  <si>
    <t>E3901</t>
  </si>
  <si>
    <t>E4208</t>
  </si>
  <si>
    <t>E3439</t>
  </si>
  <si>
    <t>E3639</t>
  </si>
  <si>
    <t>E1137</t>
  </si>
  <si>
    <t>E3201</t>
  </si>
  <si>
    <t>E1542</t>
  </si>
  <si>
    <t>E1742</t>
  </si>
  <si>
    <t>E1636</t>
  </si>
  <si>
    <t>E2242</t>
  </si>
  <si>
    <t>E1938</t>
  </si>
  <si>
    <t>E1502</t>
  </si>
  <si>
    <t>E2243</t>
  </si>
  <si>
    <t>E1102</t>
  </si>
  <si>
    <t>E1139</t>
  </si>
  <si>
    <t>E5020</t>
  </si>
  <si>
    <t>E4209</t>
  </si>
  <si>
    <t>E2244</t>
  </si>
  <si>
    <t>E1544</t>
  </si>
  <si>
    <t>E3134</t>
  </si>
  <si>
    <t>E4705</t>
  </si>
  <si>
    <t>E4606</t>
  </si>
  <si>
    <t>E5049</t>
  </si>
  <si>
    <t>E5021</t>
  </si>
  <si>
    <t>E0602</t>
  </si>
  <si>
    <t>E3735</t>
  </si>
  <si>
    <t>E1939</t>
  </si>
  <si>
    <t>E3640</t>
  </si>
  <si>
    <t>E1437</t>
  </si>
  <si>
    <t>E1940</t>
  </si>
  <si>
    <t>E0302</t>
  </si>
  <si>
    <t>E1140</t>
  </si>
  <si>
    <t>E2343</t>
  </si>
  <si>
    <t>E2537</t>
  </si>
  <si>
    <t>E2802</t>
  </si>
  <si>
    <t>E3135</t>
  </si>
  <si>
    <t>E3539</t>
  </si>
  <si>
    <t>E5022</t>
  </si>
  <si>
    <t>E4210</t>
  </si>
  <si>
    <t>E3902</t>
  </si>
  <si>
    <t>E1743</t>
  </si>
  <si>
    <t>E0305</t>
  </si>
  <si>
    <t>E4305</t>
  </si>
  <si>
    <t>E3641</t>
  </si>
  <si>
    <t>E0306</t>
  </si>
  <si>
    <t>E4607</t>
  </si>
  <si>
    <t>E1837</t>
  </si>
  <si>
    <t>E3837</t>
  </si>
  <si>
    <t>E1838</t>
  </si>
  <si>
    <t>E2344</t>
  </si>
  <si>
    <t>E1839</t>
  </si>
  <si>
    <t>E2701</t>
  </si>
  <si>
    <t>E07000223</t>
  </si>
  <si>
    <t>Adur</t>
  </si>
  <si>
    <t>SD</t>
  </si>
  <si>
    <t>E07000026</t>
  </si>
  <si>
    <t>Allerdale</t>
  </si>
  <si>
    <t>E07000032</t>
  </si>
  <si>
    <t>Amber Valley</t>
  </si>
  <si>
    <t>E07000224</t>
  </si>
  <si>
    <t>Arun</t>
  </si>
  <si>
    <t>E07000170</t>
  </si>
  <si>
    <t>Ashfield</t>
  </si>
  <si>
    <t>E07000105</t>
  </si>
  <si>
    <t>Ashford</t>
  </si>
  <si>
    <t>E07000200</t>
  </si>
  <si>
    <t>Babergh</t>
  </si>
  <si>
    <t>E09000002</t>
  </si>
  <si>
    <t>Barking and Dagenham</t>
  </si>
  <si>
    <t>OLB</t>
  </si>
  <si>
    <t>E09000003</t>
  </si>
  <si>
    <t>Barnet</t>
  </si>
  <si>
    <t>E08000016</t>
  </si>
  <si>
    <t>Barnsley</t>
  </si>
  <si>
    <t>MD</t>
  </si>
  <si>
    <t>E07000027</t>
  </si>
  <si>
    <t>Barrow-in-Furness</t>
  </si>
  <si>
    <t>E07000066</t>
  </si>
  <si>
    <t>Basildon</t>
  </si>
  <si>
    <t>E07000084</t>
  </si>
  <si>
    <t>Basingstoke and Deane</t>
  </si>
  <si>
    <t>E07000171</t>
  </si>
  <si>
    <t>Bassetlaw</t>
  </si>
  <si>
    <t>E06000022</t>
  </si>
  <si>
    <t>Bath and North East Somerset</t>
  </si>
  <si>
    <t>UNINFIR</t>
  </si>
  <si>
    <t>E06000055</t>
  </si>
  <si>
    <t>Bedford</t>
  </si>
  <si>
    <t>E09000004</t>
  </si>
  <si>
    <t>Bexley</t>
  </si>
  <si>
    <t>E08000025</t>
  </si>
  <si>
    <t>Birmingham</t>
  </si>
  <si>
    <t>E07000129</t>
  </si>
  <si>
    <t>Blaby</t>
  </si>
  <si>
    <t>E06000008</t>
  </si>
  <si>
    <t>Blackburn with Darwen</t>
  </si>
  <si>
    <t>E06000009</t>
  </si>
  <si>
    <t>Blackpool</t>
  </si>
  <si>
    <t>E07000033</t>
  </si>
  <si>
    <t>Bolsover</t>
  </si>
  <si>
    <t>E08000001</t>
  </si>
  <si>
    <t>Bolton</t>
  </si>
  <si>
    <t>E07000136</t>
  </si>
  <si>
    <t>Boston</t>
  </si>
  <si>
    <t>E06000058</t>
  </si>
  <si>
    <t>Bournemouth, Christchurch and Poole</t>
  </si>
  <si>
    <t>E06000036</t>
  </si>
  <si>
    <t>Bracknell Forest</t>
  </si>
  <si>
    <t>E08000032</t>
  </si>
  <si>
    <t>Bradford</t>
  </si>
  <si>
    <t>E07000067</t>
  </si>
  <si>
    <t>Braintree</t>
  </si>
  <si>
    <t>E07000143</t>
  </si>
  <si>
    <t>Breckland</t>
  </si>
  <si>
    <t>E09000005</t>
  </si>
  <si>
    <t>Brent</t>
  </si>
  <si>
    <t>E07000068</t>
  </si>
  <si>
    <t>Brentwood</t>
  </si>
  <si>
    <t>E06000043</t>
  </si>
  <si>
    <t>Brighton and Hove</t>
  </si>
  <si>
    <t>E06000023</t>
  </si>
  <si>
    <t>Bristol</t>
  </si>
  <si>
    <t>E07000144</t>
  </si>
  <si>
    <t>Broadland</t>
  </si>
  <si>
    <t>E09000006</t>
  </si>
  <si>
    <t>Bromley</t>
  </si>
  <si>
    <t>E07000234</t>
  </si>
  <si>
    <t>Bromsgrove</t>
  </si>
  <si>
    <t>E07000095</t>
  </si>
  <si>
    <t>Broxbourne</t>
  </si>
  <si>
    <t>E07000172</t>
  </si>
  <si>
    <t>Broxtowe</t>
  </si>
  <si>
    <t>E06000060</t>
  </si>
  <si>
    <t>Buckinghamshire Council</t>
  </si>
  <si>
    <t>E07000117</t>
  </si>
  <si>
    <t>Burnley</t>
  </si>
  <si>
    <t>E08000002</t>
  </si>
  <si>
    <t>Bury</t>
  </si>
  <si>
    <t>E08000033</t>
  </si>
  <si>
    <t>Calderdale</t>
  </si>
  <si>
    <t>E07000008</t>
  </si>
  <si>
    <t>Cambridge</t>
  </si>
  <si>
    <t>E09000007</t>
  </si>
  <si>
    <t>Camden</t>
  </si>
  <si>
    <t>ILB</t>
  </si>
  <si>
    <t>E07000192</t>
  </si>
  <si>
    <t>Cannock Chase</t>
  </si>
  <si>
    <t>E07000106</t>
  </si>
  <si>
    <t>Canterbury</t>
  </si>
  <si>
    <t>E07000028</t>
  </si>
  <si>
    <t>Carlisle</t>
  </si>
  <si>
    <t>E07000069</t>
  </si>
  <si>
    <t>Castle Point</t>
  </si>
  <si>
    <t>E06000056</t>
  </si>
  <si>
    <t>Central Bedfordshire</t>
  </si>
  <si>
    <t>E07000130</t>
  </si>
  <si>
    <t>Charnwood</t>
  </si>
  <si>
    <t>E07000070</t>
  </si>
  <si>
    <t>Chelmsford</t>
  </si>
  <si>
    <t>E07000078</t>
  </si>
  <si>
    <t>Cheltenham</t>
  </si>
  <si>
    <t>E07000177</t>
  </si>
  <si>
    <t>Cherwell</t>
  </si>
  <si>
    <t>E06000049</t>
  </si>
  <si>
    <t>Cheshire East</t>
  </si>
  <si>
    <t>E06000050</t>
  </si>
  <si>
    <t>Cheshire West and Chester</t>
  </si>
  <si>
    <t>E07000034</t>
  </si>
  <si>
    <t>Chesterfield</t>
  </si>
  <si>
    <t>E07000225</t>
  </si>
  <si>
    <t>Chichester</t>
  </si>
  <si>
    <t>E07000118</t>
  </si>
  <si>
    <t>Chorley</t>
  </si>
  <si>
    <t>E09000001</t>
  </si>
  <si>
    <t>City of London</t>
  </si>
  <si>
    <t>E07000071</t>
  </si>
  <si>
    <t>Colchester</t>
  </si>
  <si>
    <t>E07000029</t>
  </si>
  <si>
    <t>Copeland</t>
  </si>
  <si>
    <t>E06000052</t>
  </si>
  <si>
    <t>Cornwall</t>
  </si>
  <si>
    <t>UNIFIR</t>
  </si>
  <si>
    <t>E07000079</t>
  </si>
  <si>
    <t>Cotswold</t>
  </si>
  <si>
    <t>E08000026</t>
  </si>
  <si>
    <t>Coventry</t>
  </si>
  <si>
    <t>E07000163</t>
  </si>
  <si>
    <t>Craven</t>
  </si>
  <si>
    <t>E07000226</t>
  </si>
  <si>
    <t>Crawley</t>
  </si>
  <si>
    <t>E09000008</t>
  </si>
  <si>
    <t>Croydon</t>
  </si>
  <si>
    <t>E07000096</t>
  </si>
  <si>
    <t>Dacorum</t>
  </si>
  <si>
    <t>E06000005</t>
  </si>
  <si>
    <t>Darlington</t>
  </si>
  <si>
    <t>E07000107</t>
  </si>
  <si>
    <t>Dartford</t>
  </si>
  <si>
    <t>E06000015</t>
  </si>
  <si>
    <t>Derby</t>
  </si>
  <si>
    <t>E07000035</t>
  </si>
  <si>
    <t>Derbyshire Dales</t>
  </si>
  <si>
    <t>E08000017</t>
  </si>
  <si>
    <t>Doncaster</t>
  </si>
  <si>
    <t>E06000059</t>
  </si>
  <si>
    <t>Dorset Council</t>
  </si>
  <si>
    <t>E07000108</t>
  </si>
  <si>
    <t>Dover</t>
  </si>
  <si>
    <t>E08000027</t>
  </si>
  <si>
    <t>Dudley</t>
  </si>
  <si>
    <t>E06000047</t>
  </si>
  <si>
    <t>Durham</t>
  </si>
  <si>
    <t>E09000009</t>
  </si>
  <si>
    <t>Ealing</t>
  </si>
  <si>
    <t>E07000009</t>
  </si>
  <si>
    <t>East Cambridgeshire</t>
  </si>
  <si>
    <t>E07000040</t>
  </si>
  <si>
    <t>East Devon</t>
  </si>
  <si>
    <t>E07000085</t>
  </si>
  <si>
    <t>East Hampshire</t>
  </si>
  <si>
    <t>E07000242</t>
  </si>
  <si>
    <t>East Hertfordshire</t>
  </si>
  <si>
    <t>E07000137</t>
  </si>
  <si>
    <t>East Lindsey</t>
  </si>
  <si>
    <t>E06000011</t>
  </si>
  <si>
    <t>East Riding of Yorkshire</t>
  </si>
  <si>
    <t>E07000193</t>
  </si>
  <si>
    <t>East Staffordshire</t>
  </si>
  <si>
    <t>E07000244</t>
  </si>
  <si>
    <t>East Suffolk</t>
  </si>
  <si>
    <t>E07000061</t>
  </si>
  <si>
    <t>Eastbourne</t>
  </si>
  <si>
    <t>E07000086</t>
  </si>
  <si>
    <t>Eastleigh</t>
  </si>
  <si>
    <t>E07000030</t>
  </si>
  <si>
    <t>Eden</t>
  </si>
  <si>
    <t>E07000207</t>
  </si>
  <si>
    <t>Elmbridge</t>
  </si>
  <si>
    <t>E09000010</t>
  </si>
  <si>
    <t>Enfield</t>
  </si>
  <si>
    <t>E07000072</t>
  </si>
  <si>
    <t>Epping Forest</t>
  </si>
  <si>
    <t>E07000208</t>
  </si>
  <si>
    <t>Epsom and Ewell</t>
  </si>
  <si>
    <t>E07000036</t>
  </si>
  <si>
    <t>Erewash</t>
  </si>
  <si>
    <t>E07000041</t>
  </si>
  <si>
    <t>Exeter</t>
  </si>
  <si>
    <t>E07000087</t>
  </si>
  <si>
    <t>Fareham</t>
  </si>
  <si>
    <t>E07000010</t>
  </si>
  <si>
    <t>Fenland</t>
  </si>
  <si>
    <t>E07000112</t>
  </si>
  <si>
    <t>Folkestone and Hythe</t>
  </si>
  <si>
    <t>E07000080</t>
  </si>
  <si>
    <t>Forest of Dean</t>
  </si>
  <si>
    <t>E07000119</t>
  </si>
  <si>
    <t>Fylde</t>
  </si>
  <si>
    <t>E08000037</t>
  </si>
  <si>
    <t>Gateshead</t>
  </si>
  <si>
    <t>E07000173</t>
  </si>
  <si>
    <t>Gedling</t>
  </si>
  <si>
    <t>E07000081</t>
  </si>
  <si>
    <t>Gloucester</t>
  </si>
  <si>
    <t>E07000088</t>
  </si>
  <si>
    <t>Gosport</t>
  </si>
  <si>
    <t>E07000109</t>
  </si>
  <si>
    <t>Gravesham</t>
  </si>
  <si>
    <t>E07000145</t>
  </si>
  <si>
    <t>Great Yarmouth</t>
  </si>
  <si>
    <t>E09000011</t>
  </si>
  <si>
    <t>Greenwich</t>
  </si>
  <si>
    <t>E07000209</t>
  </si>
  <si>
    <t>Guildford</t>
  </si>
  <si>
    <t>E09000012</t>
  </si>
  <si>
    <t>Hackney</t>
  </si>
  <si>
    <t>E06000006</t>
  </si>
  <si>
    <t>Halton</t>
  </si>
  <si>
    <t>E07000164</t>
  </si>
  <si>
    <t>Hambleton</t>
  </si>
  <si>
    <t>E09000013</t>
  </si>
  <si>
    <t>Hammersmith and Fulham</t>
  </si>
  <si>
    <t>E07000131</t>
  </si>
  <si>
    <t>Harborough</t>
  </si>
  <si>
    <t>E09000014</t>
  </si>
  <si>
    <t>Haringey</t>
  </si>
  <si>
    <t>E07000073</t>
  </si>
  <si>
    <t>Harlow</t>
  </si>
  <si>
    <t>E07000165</t>
  </si>
  <si>
    <t>Harrogate</t>
  </si>
  <si>
    <t>E09000015</t>
  </si>
  <si>
    <t>Harrow</t>
  </si>
  <si>
    <t>E07000089</t>
  </si>
  <si>
    <t>Hart</t>
  </si>
  <si>
    <t>E06000001</t>
  </si>
  <si>
    <t>Hartlepool</t>
  </si>
  <si>
    <t>E07000062</t>
  </si>
  <si>
    <t>Hastings</t>
  </si>
  <si>
    <t>E07000090</t>
  </si>
  <si>
    <t>Havant</t>
  </si>
  <si>
    <t>E09000016</t>
  </si>
  <si>
    <t>Havering</t>
  </si>
  <si>
    <t>E06000019</t>
  </si>
  <si>
    <t>Herefordshire</t>
  </si>
  <si>
    <t>E07000098</t>
  </si>
  <si>
    <t>Hertsmere</t>
  </si>
  <si>
    <t>E07000037</t>
  </si>
  <si>
    <t>High Peak</t>
  </si>
  <si>
    <t>E09000017</t>
  </si>
  <si>
    <t>Hillingdon</t>
  </si>
  <si>
    <t>E07000132</t>
  </si>
  <si>
    <t>Hinckley and Bosworth</t>
  </si>
  <si>
    <t>E07000227</t>
  </si>
  <si>
    <t>Horsham</t>
  </si>
  <si>
    <t>E09000018</t>
  </si>
  <si>
    <t>Hounslow</t>
  </si>
  <si>
    <t>E07000011</t>
  </si>
  <si>
    <t>Huntingdonshire</t>
  </si>
  <si>
    <t>E07000120</t>
  </si>
  <si>
    <t>Hyndburn</t>
  </si>
  <si>
    <t>E07000202</t>
  </si>
  <si>
    <t>Ipswich</t>
  </si>
  <si>
    <t>E06000046</t>
  </si>
  <si>
    <t>Isle of Wight2</t>
  </si>
  <si>
    <t>E06000053</t>
  </si>
  <si>
    <t>Isles of Scilly</t>
  </si>
  <si>
    <t>E09000019</t>
  </si>
  <si>
    <t>Islington</t>
  </si>
  <si>
    <t>E09000020</t>
  </si>
  <si>
    <t>Kensington and Chelsea</t>
  </si>
  <si>
    <t>E07000146</t>
  </si>
  <si>
    <t>King's Lynn and West Norfolk</t>
  </si>
  <si>
    <t>E06000010</t>
  </si>
  <si>
    <t>Kingston upon Hull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</si>
  <si>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</si>
  <si>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</si>
  <si>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</si>
  <si>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</si>
  <si>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</si>
  <si>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</si>
  <si>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</si>
  <si>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</si>
  <si>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E07000121</t>
  </si>
  <si>
    <t>Lancaster</t>
  </si>
  <si>
    <t>E08000035</t>
  </si>
  <si>
    <t>Leeds</t>
  </si>
  <si>
    <t>E06000016</t>
  </si>
  <si>
    <t>Leicester</t>
  </si>
  <si>
    <t>E07000063</t>
  </si>
  <si>
    <t>Lewes</t>
  </si>
  <si>
    <t>E09000023</t>
  </si>
  <si>
    <t>Lewisham</t>
  </si>
  <si>
    <t>E07000194</t>
  </si>
  <si>
    <t>Lichfield</t>
  </si>
  <si>
    <t>E07000138</t>
  </si>
  <si>
    <t>Lincoln</t>
  </si>
  <si>
    <t>E08000012</t>
  </si>
  <si>
    <t>Liverpool</t>
  </si>
  <si>
    <t>E06000032</t>
  </si>
  <si>
    <t>Luton</t>
  </si>
  <si>
    <t>E07000110</t>
  </si>
  <si>
    <t>Maidstone</t>
  </si>
  <si>
    <t>E07000074</t>
  </si>
  <si>
    <t>Maldon</t>
  </si>
  <si>
    <t>E07000235</t>
  </si>
  <si>
    <t>Malvern Hills</t>
  </si>
  <si>
    <t>E08000003</t>
  </si>
  <si>
    <t>Manchester</t>
  </si>
  <si>
    <t>E07000174</t>
  </si>
  <si>
    <t>Mansfield</t>
  </si>
  <si>
    <t>E06000035</t>
  </si>
  <si>
    <t>Medway</t>
  </si>
  <si>
    <t>E07000133</t>
  </si>
  <si>
    <t>Melton</t>
  </si>
  <si>
    <t>E07000187</t>
  </si>
  <si>
    <t>Mendip</t>
  </si>
  <si>
    <t>E09000024</t>
  </si>
  <si>
    <t>Merton</t>
  </si>
  <si>
    <t>E07000042</t>
  </si>
  <si>
    <t>Mid Devon</t>
  </si>
  <si>
    <t>E07000203</t>
  </si>
  <si>
    <t>Mid Suffolk</t>
  </si>
  <si>
    <t>E07000228</t>
  </si>
  <si>
    <t>Mid Sussex</t>
  </si>
  <si>
    <t>E06000002</t>
  </si>
  <si>
    <t>Middlesbrough</t>
  </si>
  <si>
    <t>E06000042</t>
  </si>
  <si>
    <t>Milton Keynes</t>
  </si>
  <si>
    <t>E07000210</t>
  </si>
  <si>
    <t>Mole Valley</t>
  </si>
  <si>
    <t>E07000091</t>
  </si>
  <si>
    <t>New Forest</t>
  </si>
  <si>
    <t>E07000175</t>
  </si>
  <si>
    <t>Newark and Sherwood</t>
  </si>
  <si>
    <t>E08000021</t>
  </si>
  <si>
    <t>Newcastle upon Tyne</t>
  </si>
  <si>
    <t>E07000195</t>
  </si>
  <si>
    <t>Newcastle-under-Lyme</t>
  </si>
  <si>
    <t>E09000025</t>
  </si>
  <si>
    <t>Newham</t>
  </si>
  <si>
    <t>E07000043</t>
  </si>
  <si>
    <t>North Devon</t>
  </si>
  <si>
    <t>E07000038</t>
  </si>
  <si>
    <t>North East Derbyshire</t>
  </si>
  <si>
    <t>E06000012</t>
  </si>
  <si>
    <t>North East Lincolnshire</t>
  </si>
  <si>
    <t>E07000099</t>
  </si>
  <si>
    <t>North Hertfordshire</t>
  </si>
  <si>
    <t>E07000139</t>
  </si>
  <si>
    <t>North Kesteven</t>
  </si>
  <si>
    <t>E06000013</t>
  </si>
  <si>
    <t>North Lincolnshire</t>
  </si>
  <si>
    <t>E07000147</t>
  </si>
  <si>
    <t>North Norfolk</t>
  </si>
  <si>
    <t>E06000061</t>
  </si>
  <si>
    <t>North Northamptonshire3</t>
  </si>
  <si>
    <t>E06000024</t>
  </si>
  <si>
    <t>North Somerset</t>
  </si>
  <si>
    <t>E08000022</t>
  </si>
  <si>
    <t>North Tyneside</t>
  </si>
  <si>
    <t>E07000218</t>
  </si>
  <si>
    <t>North Warwickshire</t>
  </si>
  <si>
    <t>E07000134</t>
  </si>
  <si>
    <t>North West Leicestershire</t>
  </si>
  <si>
    <t>E06000057</t>
  </si>
  <si>
    <t>Northumberland</t>
  </si>
  <si>
    <t>E07000148</t>
  </si>
  <si>
    <t>Norwich</t>
  </si>
  <si>
    <t>E06000018</t>
  </si>
  <si>
    <t>Nottingham</t>
  </si>
  <si>
    <t>E07000219</t>
  </si>
  <si>
    <t>Nuneaton and Bedworth</t>
  </si>
  <si>
    <t>E07000135</t>
  </si>
  <si>
    <t>Oadby and Wigston</t>
  </si>
  <si>
    <t>E08000004</t>
  </si>
  <si>
    <t>Oldham</t>
  </si>
  <si>
    <t>E07000178</t>
  </si>
  <si>
    <t>Oxford</t>
  </si>
  <si>
    <t>E07000122</t>
  </si>
  <si>
    <t>Pendle</t>
  </si>
  <si>
    <t>E06000031</t>
  </si>
  <si>
    <t>Peterborough</t>
  </si>
  <si>
    <t>E06000026</t>
  </si>
  <si>
    <t>Plymouth</t>
  </si>
  <si>
    <t>E06000044</t>
  </si>
  <si>
    <t>Portsmouth</t>
  </si>
  <si>
    <t>E07000123</t>
  </si>
  <si>
    <t>Preston</t>
  </si>
  <si>
    <t>E06000038</t>
  </si>
  <si>
    <t>Reading</t>
  </si>
  <si>
    <t>E09000026</t>
  </si>
  <si>
    <t>Redbridge</t>
  </si>
  <si>
    <t>E06000003</t>
  </si>
  <si>
    <t>Redcar and Cleveland</t>
  </si>
  <si>
    <t>E07000236</t>
  </si>
  <si>
    <t>Redditch</t>
  </si>
  <si>
    <t>E07000211</t>
  </si>
  <si>
    <t>Reigate and Banstead</t>
  </si>
  <si>
    <t>E07000124</t>
  </si>
  <si>
    <t>Ribble Valley</t>
  </si>
  <si>
    <t>E09000027</t>
  </si>
  <si>
    <t>Richmond upon Thames</t>
  </si>
  <si>
    <t>E07000166</t>
  </si>
  <si>
    <t>Richmondshire</t>
  </si>
  <si>
    <t>E08000005</t>
  </si>
  <si>
    <t>Rochdale</t>
  </si>
  <si>
    <t>E07000075</t>
  </si>
  <si>
    <t>Rochford</t>
  </si>
  <si>
    <t>E07000125</t>
  </si>
  <si>
    <t>Rossendale</t>
  </si>
  <si>
    <t>E07000064</t>
  </si>
  <si>
    <t>Rother</t>
  </si>
  <si>
    <t>E08000018</t>
  </si>
  <si>
    <t>Rotherham</t>
  </si>
  <si>
    <t>E07000220</t>
  </si>
  <si>
    <t>Rugby</t>
  </si>
  <si>
    <t>E07000212</t>
  </si>
  <si>
    <t>Runnymede</t>
  </si>
  <si>
    <t>E07000176</t>
  </si>
  <si>
    <t>Rushcliffe</t>
  </si>
  <si>
    <t>E07000092</t>
  </si>
  <si>
    <t>Rushmoor</t>
  </si>
  <si>
    <t>E06000017</t>
  </si>
  <si>
    <t>Rutland</t>
  </si>
  <si>
    <t>E07000167</t>
  </si>
  <si>
    <t>Ryedale</t>
  </si>
  <si>
    <t>E08000006</t>
  </si>
  <si>
    <t>Salford</t>
  </si>
  <si>
    <t>E08000028</t>
  </si>
  <si>
    <t>Sandwell</t>
  </si>
  <si>
    <t>E07000168</t>
  </si>
  <si>
    <t>Scarborough</t>
  </si>
  <si>
    <t>E07000188</t>
  </si>
  <si>
    <t>Sedgemoor</t>
  </si>
  <si>
    <t>E08000014</t>
  </si>
  <si>
    <t>Sefton</t>
  </si>
  <si>
    <t>E07000169</t>
  </si>
  <si>
    <t>Selby</t>
  </si>
  <si>
    <t>E07000111</t>
  </si>
  <si>
    <t>Sevenoaks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</si>
  <si>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</si>
  <si>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</si>
  <si>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</si>
  <si>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</si>
  <si>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</si>
  <si>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</si>
  <si>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</si>
  <si>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</si>
  <si>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E07000246</t>
  </si>
  <si>
    <t>Somerset West and Taunton</t>
  </si>
  <si>
    <t>E07000012</t>
  </si>
  <si>
    <t>South Cambridgeshire</t>
  </si>
  <si>
    <t>E07000039</t>
  </si>
  <si>
    <t>South Derbyshire</t>
  </si>
  <si>
    <t>E06000025</t>
  </si>
  <si>
    <t>South Gloucestershire</t>
  </si>
  <si>
    <t>E07000044</t>
  </si>
  <si>
    <t>South Hams</t>
  </si>
  <si>
    <t>E07000140</t>
  </si>
  <si>
    <t>South Holland</t>
  </si>
  <si>
    <t>E07000141</t>
  </si>
  <si>
    <t>South Kesteven</t>
  </si>
  <si>
    <t>E07000031</t>
  </si>
  <si>
    <t>South Lakeland</t>
  </si>
  <si>
    <t>E07000149</t>
  </si>
  <si>
    <t>South Norfolk</t>
  </si>
  <si>
    <t>E07000179</t>
  </si>
  <si>
    <t>South Oxfordshire</t>
  </si>
  <si>
    <t>E07000126</t>
  </si>
  <si>
    <t>South Ribble</t>
  </si>
  <si>
    <t>E07000189</t>
  </si>
  <si>
    <t>South Somerset</t>
  </si>
  <si>
    <t>E07000196</t>
  </si>
  <si>
    <t>South Staffordshire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</si>
  <si>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</si>
  <si>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</si>
  <si>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</si>
  <si>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</si>
  <si>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</si>
  <si>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</si>
  <si>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</si>
  <si>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</si>
  <si>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E07000213</t>
  </si>
  <si>
    <t>Spelthorne</t>
  </si>
  <si>
    <t>E07000240</t>
  </si>
  <si>
    <t>St Albans</t>
  </si>
  <si>
    <t>E08000013</t>
  </si>
  <si>
    <t>St. Helens</t>
  </si>
  <si>
    <t>E07000197</t>
  </si>
  <si>
    <t>Stafford</t>
  </si>
  <si>
    <t>E07000198</t>
  </si>
  <si>
    <t>Staffordshire Moorlands</t>
  </si>
  <si>
    <t>E07000243</t>
  </si>
  <si>
    <t>Stevenage</t>
  </si>
  <si>
    <t>E08000007</t>
  </si>
  <si>
    <t>Stockport</t>
  </si>
  <si>
    <t>E06000004</t>
  </si>
  <si>
    <t>Stockton-on-Tees</t>
  </si>
  <si>
    <t>E06000021</t>
  </si>
  <si>
    <t>Stoke-on-Trent</t>
  </si>
  <si>
    <t>E07000221</t>
  </si>
  <si>
    <t>Stratford-on-Avon</t>
  </si>
  <si>
    <t>E07000082</t>
  </si>
  <si>
    <t>Stroud</t>
  </si>
  <si>
    <t>E08000024</t>
  </si>
  <si>
    <t>Sunderland</t>
  </si>
  <si>
    <t>E07000214</t>
  </si>
  <si>
    <t>Surrey Heath</t>
  </si>
  <si>
    <t>E09000029</t>
  </si>
  <si>
    <t>Sutton</t>
  </si>
  <si>
    <t>E07000113</t>
  </si>
  <si>
    <t>Swale</t>
  </si>
  <si>
    <t>E06000030</t>
  </si>
  <si>
    <t>Swindon</t>
  </si>
  <si>
    <t>E08000008</t>
  </si>
  <si>
    <t>Tameside</t>
  </si>
  <si>
    <t>E07000199</t>
  </si>
  <si>
    <t>Tamworth</t>
  </si>
  <si>
    <t>E07000215</t>
  </si>
  <si>
    <t>Tandridge</t>
  </si>
  <si>
    <t>E07000045</t>
  </si>
  <si>
    <t>Teignbridge</t>
  </si>
  <si>
    <t>E06000020</t>
  </si>
  <si>
    <t>Telford and Wrekin</t>
  </si>
  <si>
    <t>E07000076</t>
  </si>
  <si>
    <t>Tendring</t>
  </si>
  <si>
    <t>E07000093</t>
  </si>
  <si>
    <t>Test Valley</t>
  </si>
  <si>
    <t>E07000083</t>
  </si>
  <si>
    <t>Tewkesbury</t>
  </si>
  <si>
    <t>E07000114</t>
  </si>
  <si>
    <t>Thanet</t>
  </si>
  <si>
    <t>E07000102</t>
  </si>
  <si>
    <t>Three Rivers</t>
  </si>
  <si>
    <t>E06000034</t>
  </si>
  <si>
    <t>Thurrock</t>
  </si>
  <si>
    <t>E07000115</t>
  </si>
  <si>
    <t>Tonbridge and Malling</t>
  </si>
  <si>
    <t>E06000027</t>
  </si>
  <si>
    <t>Torbay</t>
  </si>
  <si>
    <t>E07000046</t>
  </si>
  <si>
    <t>Torridge</t>
  </si>
  <si>
    <t>E09000030</t>
  </si>
  <si>
    <t>Tower Hamlets</t>
  </si>
  <si>
    <t>E08000009</t>
  </si>
  <si>
    <t>Trafford</t>
  </si>
  <si>
    <t>E07000116</t>
  </si>
  <si>
    <t>Tunbridge Wells</t>
  </si>
  <si>
    <t>E07000077</t>
  </si>
  <si>
    <t>Uttlesford</t>
  </si>
  <si>
    <t>E07000180</t>
  </si>
  <si>
    <t>Vale of White Horse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</si>
  <si>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</si>
  <si>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</si>
  <si>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</si>
  <si>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</si>
  <si>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</si>
  <si>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</si>
  <si>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</si>
  <si>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</si>
  <si>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</si>
  <si>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</si>
  <si>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E07000222</t>
  </si>
  <si>
    <t>Warwick</t>
  </si>
  <si>
    <t>E07000103</t>
  </si>
  <si>
    <t>Watford</t>
  </si>
  <si>
    <t>E07000216</t>
  </si>
  <si>
    <t>Waverley</t>
  </si>
  <si>
    <t>E07000065</t>
  </si>
  <si>
    <t>Wealden</t>
  </si>
  <si>
    <t>E07000241</t>
  </si>
  <si>
    <t>Welwyn Hatfield</t>
  </si>
  <si>
    <t>E06000037</t>
  </si>
  <si>
    <t>West Berkshire</t>
  </si>
  <si>
    <t>E07000047</t>
  </si>
  <si>
    <t>West Devon</t>
  </si>
  <si>
    <t>E07000127</t>
  </si>
  <si>
    <t>West Lancashire</t>
  </si>
  <si>
    <t>E07000142</t>
  </si>
  <si>
    <t>West Lindsey</t>
  </si>
  <si>
    <t>E06000062</t>
  </si>
  <si>
    <t>West Northamptonshire4</t>
  </si>
  <si>
    <t>E07000181</t>
  </si>
  <si>
    <t>West Oxfordshire</t>
  </si>
  <si>
    <t>E07000245</t>
  </si>
  <si>
    <t>West Suffolk</t>
  </si>
  <si>
    <t>E09000033</t>
  </si>
  <si>
    <t>Westminster</t>
  </si>
  <si>
    <t>E08000010</t>
  </si>
  <si>
    <t>Wigan</t>
  </si>
  <si>
    <t>E06000054</t>
  </si>
  <si>
    <t>Wiltshire</t>
  </si>
  <si>
    <t>E07000094</t>
  </si>
  <si>
    <t>Winchester</t>
  </si>
  <si>
    <t>E06000040</t>
  </si>
  <si>
    <t>Windsor and Maidenhead</t>
  </si>
  <si>
    <t>E08000015</t>
  </si>
  <si>
    <t>Wirral</t>
  </si>
  <si>
    <t>E07000217</t>
  </si>
  <si>
    <t>Woking</t>
  </si>
  <si>
    <t>E06000041</t>
  </si>
  <si>
    <t>Wokingham</t>
  </si>
  <si>
    <t>E08000031</t>
  </si>
  <si>
    <t>Wolverhampton</t>
  </si>
  <si>
    <t>E07000237</t>
  </si>
  <si>
    <t>Worcester</t>
  </si>
  <si>
    <t>E07000229</t>
  </si>
  <si>
    <t>Worthing</t>
  </si>
  <si>
    <t>E07000238</t>
  </si>
  <si>
    <t>Wychavon</t>
  </si>
  <si>
    <t>E07000128</t>
  </si>
  <si>
    <t>Wyre</t>
  </si>
  <si>
    <t>E07000239</t>
  </si>
  <si>
    <t>Wyre Forest</t>
  </si>
  <si>
    <t>E06000014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</si>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</sst>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0" xfId="1" applyFont="1"/>
    <xf numFmtId="0" fontId="2" fillId="0" borderId="0" xfId="0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/>
    <xf numFmtId="0" fontId="6" fillId="0" borderId="0" xfId="1" applyFont="1"/>
    <xf numFmtId="0" fontId="6" fillId="0" borderId="0" xfId="0" applyFont="1" applyAlignment="1">
      <alignment horizontal="right"/>
    </xf>
    <xf numFmtId="0" fontId="5" fillId="0" borderId="0" xfId="1" applyFont="1"/>
    <xf numFmtId="3" fontId="5" fillId="0" borderId="0" xfId="1" applyNumberFormat="1" applyFont="1"/>
    <xf numFmtId="164" fontId="5" fillId="0" borderId="0" xfId="1" applyNumberFormat="1" applyFont="1"/>
    <xf numFmtId="3" fontId="0" fillId="0" borderId="0" xfId="0" applyNumberFormat="1"/>
    <xf numFmtId="37" fontId="0" fillId="0" borderId="0" xfId="0" applyNumberFormat="1"/>
    <xf numFmtId="0" fontId="1" fillId="0" borderId="1" xfId="2" applyBorder="1"/>
    <xf numFmtId="0" fontId="7" fillId="0" borderId="0" xfId="3" applyFont="1"/>
    <xf numFmtId="0" fontId="1" fillId="0" borderId="2" xfId="2" applyBorder="1"/>
    <xf numFmtId="0" fontId="0" fillId="0" borderId="0" xfId="1" applyFont="1"/>
    <xf numFmtId="0" fontId="0" fillId="0" borderId="0" xfId="1" applyFont="1" applyAlignment="1">
      <alignment horizontal="right"/>
    </xf>
    <xf numFmtId="3" fontId="0" fillId="0" borderId="0" xfId="1" applyNumberFormat="1" applyFont="1" applyAlignment="1">
      <alignment horizontal="right"/>
    </xf>
    <xf numFmtId="3" fontId="4" fillId="0" borderId="0" xfId="0" applyNumberFormat="1" applyFont="1"/>
    <xf numFmtId="0" fontId="2" fillId="0" borderId="0" xfId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3" fontId="5" fillId="2" borderId="0" xfId="1" applyNumberFormat="1" applyFont="1" applyFill="1"/>
    <xf numFmtId="3" fontId="0" fillId="2" borderId="0" xfId="0" applyNumberFormat="1" applyFill="1"/>
    <xf numFmtId="0" fontId="0" fillId="2" borderId="0" xfId="0" applyFill="1"/>
  </cellXfs>
  <cellStyles count="4">
    <cellStyle name="Normal" xfId="0" builtinId="0"/>
    <cellStyle name="Normal 11 13" xfId="2" xr:uid="{9CC936A9-D936-43C2-AB2F-F18E8C1BF247}"/>
    <cellStyle name="Normal 6" xfId="1" xr:uid="{42E4F971-06CE-4DE4-B6AD-210850DB292C}"/>
    <cellStyle name="Normal 6 2 2" xfId="3" xr:uid="{BA99FC22-3A07-4C74-9141-0E51FE697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180975</xdr:colOff>
      <xdr:row>4</xdr:row>
      <xdr:rowOff>142874</xdr:rowOff>
    </xdr:from>
    <xdr:ext cx="3781425" cy="34956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E73E00-27A4-4F28-9BE6-23F688660730}"/>
            </a:ext>
          </a:extLst>
        </xdr:cNvPr>
        <xdr:cNvSpPr txBox="1"/>
      </xdr:nvSpPr>
      <xdr:spPr>
        <a:xfrm>
          <a:off x="14449425" y="1438274"/>
          <a:ext cx="3781425" cy="34956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each BA: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Months 1-3: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month = ((NNDR1 21-22, Part 4a, Line 3)/12)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Month 4: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month = ((NNDR1 21-22, Part 4a, Line 3)/12) x 0.66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note:               These amounts don’t need to be ‘grossed up’ as they received the grossing up for the ‘relief’ that they weren’t going to award at the time of the NNDR1 21-22.</a:t>
          </a:r>
        </a:p>
        <a:p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 are not paying MPAs at this stage – this will be reconciled at year-end, so BAs should receive 100% of the s.31 compensation on-account.</a:t>
          </a:r>
        </a:p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B18F-28BA-4698-A166-280734741F65}">
  <dimension ref="A1:W369"/>
  <sheetViews>
    <sheetView tabSelected="1" topLeftCell="C2" workbookViewId="0">
      <pane xSplit="3" ySplit="3" topLeftCell="F5" activePane="bottomRight" state="frozen"/>
      <selection activeCell="C2" sqref="C2"/>
      <selection pane="topRight" activeCell="F2" sqref="F2"/>
      <selection pane="bottomLeft" activeCell="C5" sqref="C5"/>
      <selection pane="bottomRight" activeCell="C5" sqref="C5"/>
    </sheetView>
  </sheetViews>
  <sheetFormatPr defaultRowHeight="14.35" x14ac:dyDescent="0.5"/>
  <cols>
    <col min="1" max="1" width="0" style="5" hidden="1" customWidth="1"/>
    <col min="2" max="2" width="10.41015625" style="5" hidden="1" customWidth="1"/>
    <col min="3" max="3" width="19" style="5" customWidth="1"/>
    <col min="4" max="4" width="10.41015625" style="5" hidden="1" customWidth="1"/>
    <col min="5" max="5" width="11.1171875" style="5" hidden="1" customWidth="1"/>
    <col min="6" max="6" width="18" style="5" customWidth="1"/>
    <col min="7" max="14" width="10" style="29" customWidth="1"/>
    <col min="15" max="16" width="11.5859375" customWidth="1"/>
    <col min="17" max="17" width="18.234375" customWidth="1"/>
    <col min="21" max="23" width="13.41015625" customWidth="1"/>
    <col min="16384" max="16384" width="9.1171875" bestFit="1" customWidth="1"/>
  </cols>
  <sheetData>
    <row r="1" spans="1:23" ht="26" hidden="1" x14ac:dyDescent="0.5">
      <c r="A1" s="1">
        <f>COLUMN()</f>
        <v>1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23">
        <f>COLUMN()</f>
        <v>7</v>
      </c>
      <c r="H1" s="23">
        <f>COLUMN()</f>
        <v>8</v>
      </c>
      <c r="I1" s="23">
        <f>COLUMN()</f>
        <v>9</v>
      </c>
      <c r="J1" s="23">
        <f>COLUMN()</f>
        <v>10</v>
      </c>
      <c r="K1" s="23">
        <f>COLUMN()</f>
        <v>11</v>
      </c>
      <c r="L1" s="23">
        <f>COLUMN()</f>
        <v>12</v>
      </c>
      <c r="M1" s="23">
        <f>COLUMN()</f>
        <v>13</v>
      </c>
      <c r="N1" s="23">
        <f>COLUMN()</f>
        <v>14</v>
      </c>
      <c r="O1" s="1">
        <f>COLUMN()</f>
        <v>15</v>
      </c>
      <c r="P1" s="1">
        <f>COLUMN()</f>
        <v>16</v>
      </c>
      <c r="Q1" s="1">
        <f>COLUMN()</f>
        <v>17</v>
      </c>
      <c r="T1" s="2" t="s">
        <v>0</v>
      </c>
    </row>
    <row r="2" spans="1:23" ht="51.7" x14ac:dyDescent="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24" t="s">
        <v>7</v>
      </c>
      <c r="H2" s="25"/>
      <c r="I2" s="24" t="s">
        <v>8</v>
      </c>
      <c r="J2" s="25"/>
      <c r="K2" s="24" t="s">
        <v>9</v>
      </c>
      <c r="L2" s="25"/>
      <c r="M2" s="24" t="s">
        <v>10</v>
      </c>
      <c r="N2" s="25"/>
      <c r="O2" s="21" t="s">
        <v>11</v>
      </c>
      <c r="P2" s="22"/>
      <c r="Q2" s="22"/>
      <c r="T2">
        <v>0.66</v>
      </c>
    </row>
    <row r="3" spans="1:23" x14ac:dyDescent="0.5">
      <c r="C3" s="6"/>
      <c r="D3" s="6"/>
      <c r="E3" s="6"/>
      <c r="F3" s="6"/>
      <c r="G3" s="26" t="s">
        <v>12</v>
      </c>
      <c r="H3" s="26" t="s">
        <v>13</v>
      </c>
      <c r="I3" s="26" t="s">
        <v>12</v>
      </c>
      <c r="J3" s="26" t="s">
        <v>13</v>
      </c>
      <c r="K3" s="26" t="s">
        <v>12</v>
      </c>
      <c r="L3" s="26" t="s">
        <v>13</v>
      </c>
      <c r="M3" s="26" t="s">
        <v>12</v>
      </c>
      <c r="N3" s="26" t="s">
        <v>13</v>
      </c>
      <c r="O3" s="7" t="s">
        <v>12</v>
      </c>
      <c r="P3" s="7" t="s">
        <v>13</v>
      </c>
      <c r="Q3" s="7" t="s">
        <v>14</v>
      </c>
    </row>
    <row r="4" spans="1:23" x14ac:dyDescent="0.5">
      <c r="C4" s="8" t="s">
        <v>15</v>
      </c>
      <c r="D4" s="8"/>
      <c r="E4" s="8"/>
      <c r="F4" s="9">
        <f t="shared" ref="F4:P4" si="0">SUM(F5:F313)</f>
        <v>11140459226</v>
      </c>
      <c r="G4" s="27">
        <f t="shared" si="0"/>
        <v>572625463.05249989</v>
      </c>
      <c r="H4" s="27">
        <f t="shared" si="0"/>
        <v>355746139.11416668</v>
      </c>
      <c r="I4" s="27">
        <f t="shared" si="0"/>
        <v>572625463.05249989</v>
      </c>
      <c r="J4" s="27">
        <f t="shared" si="0"/>
        <v>355746139.11416668</v>
      </c>
      <c r="K4" s="27">
        <f t="shared" si="0"/>
        <v>572625463.05249989</v>
      </c>
      <c r="L4" s="27">
        <f t="shared" si="0"/>
        <v>355746139.11416668</v>
      </c>
      <c r="M4" s="27">
        <f t="shared" si="0"/>
        <v>377932805.61464977</v>
      </c>
      <c r="N4" s="27">
        <f t="shared" si="0"/>
        <v>234792451.81534988</v>
      </c>
      <c r="O4" s="9">
        <f>SUM(O5:O313)</f>
        <v>2095809194.7721512</v>
      </c>
      <c r="P4" s="9">
        <f t="shared" si="0"/>
        <v>1302030869.157851</v>
      </c>
      <c r="Q4" s="9">
        <f>SUM(Q5:Q313)</f>
        <v>3397840063.9300017</v>
      </c>
      <c r="R4" s="9"/>
      <c r="S4" s="10">
        <f>Q4/F4</f>
        <v>0.30500000000000016</v>
      </c>
      <c r="U4" s="11">
        <f>SUM(G4:L4)</f>
        <v>2785114806.4999995</v>
      </c>
      <c r="V4" s="12">
        <f>(M4+N4)*9</f>
        <v>5514527316.8699961</v>
      </c>
      <c r="W4" s="11">
        <f>U4+V4</f>
        <v>8299642123.3699951</v>
      </c>
    </row>
    <row r="5" spans="1:23" x14ac:dyDescent="0.5">
      <c r="A5" s="13" t="s">
        <v>16</v>
      </c>
      <c r="B5" s="14" t="s">
        <v>325</v>
      </c>
      <c r="C5" s="15" t="s">
        <v>326</v>
      </c>
      <c r="D5" s="16" t="s">
        <v>327</v>
      </c>
      <c r="E5" s="17">
        <v>0.5</v>
      </c>
      <c r="F5" s="18">
        <v>9371712</v>
      </c>
      <c r="G5" s="28">
        <f>$F5/12*$E5</f>
        <v>390488</v>
      </c>
      <c r="H5" s="28">
        <f t="shared" ref="H5:H68" si="1">$F5/12*(1-$E5)</f>
        <v>390488</v>
      </c>
      <c r="I5" s="28">
        <f t="shared" ref="I5:K20" si="2">$F5/12*$E5</f>
        <v>390488</v>
      </c>
      <c r="J5" s="28">
        <f t="shared" ref="J5:J68" si="3">$F5/12*(1-$E5)</f>
        <v>390488</v>
      </c>
      <c r="K5" s="28">
        <f t="shared" si="2"/>
        <v>390488</v>
      </c>
      <c r="L5" s="28">
        <f t="shared" ref="L5:L68" si="4">$F5/12*(1-$E5)</f>
        <v>390488</v>
      </c>
      <c r="M5" s="28">
        <f>$F5/12*$E5*$T$2</f>
        <v>257722.08000000002</v>
      </c>
      <c r="N5" s="28">
        <f t="shared" ref="N5:N68" si="5">$F5/12*(1-$E5)*$T$2</f>
        <v>257722.08000000002</v>
      </c>
      <c r="O5" s="11">
        <f>SUM(G5,I5,K5,M5)</f>
        <v>1429186.08</v>
      </c>
      <c r="P5" s="11">
        <f>SUM(H5,J5,L5,N5)</f>
        <v>1429186.08</v>
      </c>
      <c r="Q5" s="19">
        <f>SUM(O5:P5)</f>
        <v>2858372.16</v>
      </c>
    </row>
    <row r="6" spans="1:23" x14ac:dyDescent="0.5">
      <c r="A6" s="13" t="s">
        <v>17</v>
      </c>
      <c r="B6" s="14" t="s">
        <v>328</v>
      </c>
      <c r="C6" s="15" t="s">
        <v>329</v>
      </c>
      <c r="D6" s="16" t="s">
        <v>327</v>
      </c>
      <c r="E6" s="17">
        <v>0.5</v>
      </c>
      <c r="F6" s="18">
        <v>16442744</v>
      </c>
      <c r="G6" s="28">
        <f t="shared" ref="G6:K69" si="6">$F6/12*$E6</f>
        <v>685114.33333333337</v>
      </c>
      <c r="H6" s="28">
        <f t="shared" si="1"/>
        <v>685114.33333333337</v>
      </c>
      <c r="I6" s="28">
        <f t="shared" si="2"/>
        <v>685114.33333333337</v>
      </c>
      <c r="J6" s="28">
        <f t="shared" si="3"/>
        <v>685114.33333333337</v>
      </c>
      <c r="K6" s="28">
        <f t="shared" si="2"/>
        <v>685114.33333333337</v>
      </c>
      <c r="L6" s="28">
        <f t="shared" si="4"/>
        <v>685114.33333333337</v>
      </c>
      <c r="M6" s="28">
        <f t="shared" ref="M6:M69" si="7">$F6/12*$E6*$T$2</f>
        <v>452175.46</v>
      </c>
      <c r="N6" s="28">
        <f t="shared" si="5"/>
        <v>452175.46</v>
      </c>
      <c r="O6" s="11">
        <f>SUM(G6,I6,K6,M6)</f>
        <v>2507518.46</v>
      </c>
      <c r="P6" s="11">
        <f>SUM(H6,J6,L6,N6)</f>
        <v>2507518.46</v>
      </c>
      <c r="Q6" s="19">
        <f t="shared" ref="Q6:Q69" si="8">SUM(O6:P6)</f>
        <v>5015036.92</v>
      </c>
    </row>
    <row r="7" spans="1:23" x14ac:dyDescent="0.5">
      <c r="A7" s="13" t="s">
        <v>18</v>
      </c>
      <c r="B7" s="14" t="s">
        <v>330</v>
      </c>
      <c r="C7" s="15" t="s">
        <v>331</v>
      </c>
      <c r="D7" s="16" t="s">
        <v>327</v>
      </c>
      <c r="E7" s="17">
        <v>0.5</v>
      </c>
      <c r="F7" s="18">
        <v>11543345</v>
      </c>
      <c r="G7" s="28">
        <f t="shared" si="6"/>
        <v>480972.70833333331</v>
      </c>
      <c r="H7" s="28">
        <f t="shared" si="1"/>
        <v>480972.70833333331</v>
      </c>
      <c r="I7" s="28">
        <f t="shared" si="2"/>
        <v>480972.70833333331</v>
      </c>
      <c r="J7" s="28">
        <f t="shared" si="3"/>
        <v>480972.70833333331</v>
      </c>
      <c r="K7" s="28">
        <f t="shared" si="2"/>
        <v>480972.70833333331</v>
      </c>
      <c r="L7" s="28">
        <f t="shared" si="4"/>
        <v>480972.70833333331</v>
      </c>
      <c r="M7" s="28">
        <f t="shared" si="7"/>
        <v>317441.98749999999</v>
      </c>
      <c r="N7" s="28">
        <f t="shared" si="5"/>
        <v>317441.98749999999</v>
      </c>
      <c r="O7" s="11">
        <f t="shared" ref="O7:P69" si="9">SUM(G7,I7,K7,M7)</f>
        <v>1760360.1125</v>
      </c>
      <c r="P7" s="11">
        <f t="shared" si="9"/>
        <v>1760360.1125</v>
      </c>
      <c r="Q7" s="19">
        <f t="shared" si="8"/>
        <v>3520720.2250000001</v>
      </c>
    </row>
    <row r="8" spans="1:23" x14ac:dyDescent="0.5">
      <c r="A8" s="13" t="s">
        <v>19</v>
      </c>
      <c r="B8" s="14" t="s">
        <v>332</v>
      </c>
      <c r="C8" s="15" t="s">
        <v>333</v>
      </c>
      <c r="D8" s="16" t="s">
        <v>327</v>
      </c>
      <c r="E8" s="17">
        <v>0.5</v>
      </c>
      <c r="F8" s="18">
        <v>23404122</v>
      </c>
      <c r="G8" s="28">
        <f t="shared" si="6"/>
        <v>975171.75</v>
      </c>
      <c r="H8" s="28">
        <f t="shared" si="1"/>
        <v>975171.75</v>
      </c>
      <c r="I8" s="28">
        <f t="shared" si="2"/>
        <v>975171.75</v>
      </c>
      <c r="J8" s="28">
        <f t="shared" si="3"/>
        <v>975171.75</v>
      </c>
      <c r="K8" s="28">
        <f t="shared" si="2"/>
        <v>975171.75</v>
      </c>
      <c r="L8" s="28">
        <f t="shared" si="4"/>
        <v>975171.75</v>
      </c>
      <c r="M8" s="28">
        <f t="shared" si="7"/>
        <v>643613.35499999998</v>
      </c>
      <c r="N8" s="28">
        <f t="shared" si="5"/>
        <v>643613.35499999998</v>
      </c>
      <c r="O8" s="11">
        <f t="shared" si="9"/>
        <v>3569128.605</v>
      </c>
      <c r="P8" s="11">
        <f t="shared" si="9"/>
        <v>3569128.605</v>
      </c>
      <c r="Q8" s="19">
        <f>SUM(O8:P8)</f>
        <v>7138257.21</v>
      </c>
    </row>
    <row r="9" spans="1:23" x14ac:dyDescent="0.5">
      <c r="A9" s="13" t="s">
        <v>20</v>
      </c>
      <c r="B9" s="14" t="s">
        <v>334</v>
      </c>
      <c r="C9" s="15" t="s">
        <v>335</v>
      </c>
      <c r="D9" s="16" t="s">
        <v>327</v>
      </c>
      <c r="E9" s="17">
        <v>0.5</v>
      </c>
      <c r="F9" s="18">
        <v>9963792</v>
      </c>
      <c r="G9" s="28">
        <f t="shared" si="6"/>
        <v>415158</v>
      </c>
      <c r="H9" s="28">
        <f t="shared" si="1"/>
        <v>415158</v>
      </c>
      <c r="I9" s="28">
        <f t="shared" si="2"/>
        <v>415158</v>
      </c>
      <c r="J9" s="28">
        <f t="shared" si="3"/>
        <v>415158</v>
      </c>
      <c r="K9" s="28">
        <f t="shared" si="2"/>
        <v>415158</v>
      </c>
      <c r="L9" s="28">
        <f t="shared" si="4"/>
        <v>415158</v>
      </c>
      <c r="M9" s="28">
        <f t="shared" si="7"/>
        <v>274004.28000000003</v>
      </c>
      <c r="N9" s="28">
        <f t="shared" si="5"/>
        <v>274004.28000000003</v>
      </c>
      <c r="O9" s="11">
        <f t="shared" si="9"/>
        <v>1519478.28</v>
      </c>
      <c r="P9" s="11">
        <f t="shared" si="9"/>
        <v>1519478.28</v>
      </c>
      <c r="Q9" s="19">
        <f t="shared" si="8"/>
        <v>3038956.56</v>
      </c>
    </row>
    <row r="10" spans="1:23" x14ac:dyDescent="0.5">
      <c r="A10" s="13" t="s">
        <v>21</v>
      </c>
      <c r="B10" s="14" t="s">
        <v>336</v>
      </c>
      <c r="C10" s="15" t="s">
        <v>337</v>
      </c>
      <c r="D10" s="16" t="s">
        <v>327</v>
      </c>
      <c r="E10" s="17">
        <v>0.5</v>
      </c>
      <c r="F10" s="18">
        <v>27639190</v>
      </c>
      <c r="G10" s="28">
        <f t="shared" si="6"/>
        <v>1151632.9166666667</v>
      </c>
      <c r="H10" s="28">
        <f t="shared" si="1"/>
        <v>1151632.9166666667</v>
      </c>
      <c r="I10" s="28">
        <f t="shared" si="2"/>
        <v>1151632.9166666667</v>
      </c>
      <c r="J10" s="28">
        <f t="shared" si="3"/>
        <v>1151632.9166666667</v>
      </c>
      <c r="K10" s="28">
        <f t="shared" si="2"/>
        <v>1151632.9166666667</v>
      </c>
      <c r="L10" s="28">
        <f t="shared" si="4"/>
        <v>1151632.9166666667</v>
      </c>
      <c r="M10" s="28">
        <f t="shared" si="7"/>
        <v>760077.72500000009</v>
      </c>
      <c r="N10" s="28">
        <f t="shared" si="5"/>
        <v>760077.72500000009</v>
      </c>
      <c r="O10" s="11">
        <f t="shared" si="9"/>
        <v>4214976.4749999996</v>
      </c>
      <c r="P10" s="11">
        <f t="shared" si="9"/>
        <v>4214976.4749999996</v>
      </c>
      <c r="Q10" s="19">
        <f t="shared" si="8"/>
        <v>8429952.9499999993</v>
      </c>
    </row>
    <row r="11" spans="1:23" x14ac:dyDescent="0.5">
      <c r="A11" s="13" t="s">
        <v>22</v>
      </c>
      <c r="B11" s="14" t="s">
        <v>338</v>
      </c>
      <c r="C11" s="15" t="s">
        <v>339</v>
      </c>
      <c r="D11" s="16" t="s">
        <v>327</v>
      </c>
      <c r="E11" s="17">
        <v>0.5</v>
      </c>
      <c r="F11" s="18">
        <v>11921873</v>
      </c>
      <c r="G11" s="28">
        <f t="shared" si="6"/>
        <v>496744.70833333331</v>
      </c>
      <c r="H11" s="28">
        <f t="shared" si="1"/>
        <v>496744.70833333331</v>
      </c>
      <c r="I11" s="28">
        <f t="shared" si="2"/>
        <v>496744.70833333331</v>
      </c>
      <c r="J11" s="28">
        <f t="shared" si="3"/>
        <v>496744.70833333331</v>
      </c>
      <c r="K11" s="28">
        <f t="shared" si="2"/>
        <v>496744.70833333331</v>
      </c>
      <c r="L11" s="28">
        <f t="shared" si="4"/>
        <v>496744.70833333331</v>
      </c>
      <c r="M11" s="28">
        <f t="shared" si="7"/>
        <v>327851.50750000001</v>
      </c>
      <c r="N11" s="28">
        <f t="shared" si="5"/>
        <v>327851.50750000001</v>
      </c>
      <c r="O11" s="11">
        <f t="shared" si="9"/>
        <v>1818085.6325000001</v>
      </c>
      <c r="P11" s="11">
        <f t="shared" si="9"/>
        <v>1818085.6325000001</v>
      </c>
      <c r="Q11" s="19">
        <f t="shared" si="8"/>
        <v>3636171.2650000001</v>
      </c>
    </row>
    <row r="12" spans="1:23" x14ac:dyDescent="0.5">
      <c r="A12" s="13" t="s">
        <v>23</v>
      </c>
      <c r="B12" s="14" t="s">
        <v>340</v>
      </c>
      <c r="C12" s="15" t="s">
        <v>341</v>
      </c>
      <c r="D12" s="16" t="s">
        <v>342</v>
      </c>
      <c r="E12" s="17">
        <v>0.66999999999999993</v>
      </c>
      <c r="F12" s="18">
        <v>20419524</v>
      </c>
      <c r="G12" s="28">
        <f t="shared" si="6"/>
        <v>1140090.0899999999</v>
      </c>
      <c r="H12" s="28">
        <f t="shared" si="1"/>
        <v>561536.91000000015</v>
      </c>
      <c r="I12" s="28">
        <f t="shared" si="2"/>
        <v>1140090.0899999999</v>
      </c>
      <c r="J12" s="28">
        <f t="shared" si="3"/>
        <v>561536.91000000015</v>
      </c>
      <c r="K12" s="28">
        <f t="shared" si="2"/>
        <v>1140090.0899999999</v>
      </c>
      <c r="L12" s="28">
        <f t="shared" si="4"/>
        <v>561536.91000000015</v>
      </c>
      <c r="M12" s="28">
        <f t="shared" si="7"/>
        <v>752459.45939999993</v>
      </c>
      <c r="N12" s="28">
        <f t="shared" si="5"/>
        <v>370614.36060000013</v>
      </c>
      <c r="O12" s="11">
        <f t="shared" si="9"/>
        <v>4172729.7293999996</v>
      </c>
      <c r="P12" s="11">
        <f t="shared" si="9"/>
        <v>2055225.0906000007</v>
      </c>
      <c r="Q12" s="19">
        <f t="shared" si="8"/>
        <v>6227954.8200000003</v>
      </c>
    </row>
    <row r="13" spans="1:23" x14ac:dyDescent="0.5">
      <c r="A13" s="13" t="s">
        <v>24</v>
      </c>
      <c r="B13" s="14" t="s">
        <v>343</v>
      </c>
      <c r="C13" s="15" t="s">
        <v>344</v>
      </c>
      <c r="D13" s="16" t="s">
        <v>342</v>
      </c>
      <c r="E13" s="17">
        <v>0.66999999999999993</v>
      </c>
      <c r="F13" s="18">
        <v>81473213</v>
      </c>
      <c r="G13" s="28">
        <f t="shared" si="6"/>
        <v>4548921.0591666661</v>
      </c>
      <c r="H13" s="28">
        <f t="shared" si="1"/>
        <v>2240513.3575000004</v>
      </c>
      <c r="I13" s="28">
        <f t="shared" si="2"/>
        <v>4548921.0591666661</v>
      </c>
      <c r="J13" s="28">
        <f t="shared" si="3"/>
        <v>2240513.3575000004</v>
      </c>
      <c r="K13" s="28">
        <f t="shared" si="2"/>
        <v>4548921.0591666661</v>
      </c>
      <c r="L13" s="28">
        <f t="shared" si="4"/>
        <v>2240513.3575000004</v>
      </c>
      <c r="M13" s="28">
        <f t="shared" si="7"/>
        <v>3002287.8990499997</v>
      </c>
      <c r="N13" s="28">
        <f t="shared" si="5"/>
        <v>1478738.8159500004</v>
      </c>
      <c r="O13" s="11">
        <f t="shared" si="9"/>
        <v>16649051.076549998</v>
      </c>
      <c r="P13" s="11">
        <f t="shared" si="9"/>
        <v>8200278.8884500023</v>
      </c>
      <c r="Q13" s="19">
        <f t="shared" si="8"/>
        <v>24849329.965</v>
      </c>
    </row>
    <row r="14" spans="1:23" x14ac:dyDescent="0.5">
      <c r="A14" s="13" t="s">
        <v>25</v>
      </c>
      <c r="B14" s="14" t="s">
        <v>345</v>
      </c>
      <c r="C14" s="15" t="s">
        <v>346</v>
      </c>
      <c r="D14" s="16" t="s">
        <v>347</v>
      </c>
      <c r="E14" s="17">
        <v>0.5</v>
      </c>
      <c r="F14" s="18">
        <v>19656294</v>
      </c>
      <c r="G14" s="28">
        <f t="shared" si="6"/>
        <v>819012.25</v>
      </c>
      <c r="H14" s="28">
        <f t="shared" si="1"/>
        <v>819012.25</v>
      </c>
      <c r="I14" s="28">
        <f t="shared" si="2"/>
        <v>819012.25</v>
      </c>
      <c r="J14" s="28">
        <f t="shared" si="3"/>
        <v>819012.25</v>
      </c>
      <c r="K14" s="28">
        <f t="shared" si="2"/>
        <v>819012.25</v>
      </c>
      <c r="L14" s="28">
        <f t="shared" si="4"/>
        <v>819012.25</v>
      </c>
      <c r="M14" s="28">
        <f t="shared" si="7"/>
        <v>540548.08500000008</v>
      </c>
      <c r="N14" s="28">
        <f t="shared" si="5"/>
        <v>540548.08500000008</v>
      </c>
      <c r="O14" s="11">
        <f t="shared" si="9"/>
        <v>2997584.835</v>
      </c>
      <c r="P14" s="11">
        <f t="shared" si="9"/>
        <v>2997584.835</v>
      </c>
      <c r="Q14" s="19">
        <f t="shared" si="8"/>
        <v>5995169.6699999999</v>
      </c>
    </row>
    <row r="15" spans="1:23" x14ac:dyDescent="0.5">
      <c r="A15" s="13" t="s">
        <v>26</v>
      </c>
      <c r="B15" s="14" t="s">
        <v>348</v>
      </c>
      <c r="C15" s="15" t="s">
        <v>349</v>
      </c>
      <c r="D15" s="16" t="s">
        <v>327</v>
      </c>
      <c r="E15" s="17">
        <v>0.5</v>
      </c>
      <c r="F15" s="18">
        <v>9406210</v>
      </c>
      <c r="G15" s="28">
        <f t="shared" si="6"/>
        <v>391925.41666666669</v>
      </c>
      <c r="H15" s="28">
        <f t="shared" si="1"/>
        <v>391925.41666666669</v>
      </c>
      <c r="I15" s="28">
        <f t="shared" si="2"/>
        <v>391925.41666666669</v>
      </c>
      <c r="J15" s="28">
        <f t="shared" si="3"/>
        <v>391925.41666666669</v>
      </c>
      <c r="K15" s="28">
        <f t="shared" si="2"/>
        <v>391925.41666666669</v>
      </c>
      <c r="L15" s="28">
        <f t="shared" si="4"/>
        <v>391925.41666666669</v>
      </c>
      <c r="M15" s="28">
        <f t="shared" si="7"/>
        <v>258670.77500000002</v>
      </c>
      <c r="N15" s="28">
        <f t="shared" si="5"/>
        <v>258670.77500000002</v>
      </c>
      <c r="O15" s="11">
        <f t="shared" si="9"/>
        <v>1434447.0249999999</v>
      </c>
      <c r="P15" s="11">
        <f t="shared" si="9"/>
        <v>1434447.0249999999</v>
      </c>
      <c r="Q15" s="19">
        <f t="shared" si="8"/>
        <v>2868894.05</v>
      </c>
    </row>
    <row r="16" spans="1:23" x14ac:dyDescent="0.5">
      <c r="A16" s="13" t="s">
        <v>27</v>
      </c>
      <c r="B16" s="14" t="s">
        <v>350</v>
      </c>
      <c r="C16" s="15" t="s">
        <v>351</v>
      </c>
      <c r="D16" s="16" t="s">
        <v>327</v>
      </c>
      <c r="E16" s="17">
        <v>0.5</v>
      </c>
      <c r="F16" s="18">
        <v>36368997</v>
      </c>
      <c r="G16" s="28">
        <f t="shared" si="6"/>
        <v>1515374.875</v>
      </c>
      <c r="H16" s="28">
        <f t="shared" si="1"/>
        <v>1515374.875</v>
      </c>
      <c r="I16" s="28">
        <f t="shared" si="2"/>
        <v>1515374.875</v>
      </c>
      <c r="J16" s="28">
        <f t="shared" si="3"/>
        <v>1515374.875</v>
      </c>
      <c r="K16" s="28">
        <f t="shared" si="2"/>
        <v>1515374.875</v>
      </c>
      <c r="L16" s="28">
        <f t="shared" si="4"/>
        <v>1515374.875</v>
      </c>
      <c r="M16" s="28">
        <f t="shared" si="7"/>
        <v>1000147.4175000001</v>
      </c>
      <c r="N16" s="28">
        <f t="shared" si="5"/>
        <v>1000147.4175000001</v>
      </c>
      <c r="O16" s="11">
        <f t="shared" si="9"/>
        <v>5546272.0425000004</v>
      </c>
      <c r="P16" s="11">
        <f t="shared" si="9"/>
        <v>5546272.0425000004</v>
      </c>
      <c r="Q16" s="19">
        <f t="shared" si="8"/>
        <v>11092544.085000001</v>
      </c>
    </row>
    <row r="17" spans="1:17" x14ac:dyDescent="0.5">
      <c r="A17" s="13" t="s">
        <v>28</v>
      </c>
      <c r="B17" s="14" t="s">
        <v>352</v>
      </c>
      <c r="C17" s="15" t="s">
        <v>353</v>
      </c>
      <c r="D17" s="16" t="s">
        <v>327</v>
      </c>
      <c r="E17" s="17">
        <v>0.5</v>
      </c>
      <c r="F17" s="18">
        <v>33750000</v>
      </c>
      <c r="G17" s="28">
        <f t="shared" si="6"/>
        <v>1406250</v>
      </c>
      <c r="H17" s="28">
        <f t="shared" si="1"/>
        <v>1406250</v>
      </c>
      <c r="I17" s="28">
        <f t="shared" si="2"/>
        <v>1406250</v>
      </c>
      <c r="J17" s="28">
        <f t="shared" si="3"/>
        <v>1406250</v>
      </c>
      <c r="K17" s="28">
        <f t="shared" si="2"/>
        <v>1406250</v>
      </c>
      <c r="L17" s="28">
        <f t="shared" si="4"/>
        <v>1406250</v>
      </c>
      <c r="M17" s="28">
        <f t="shared" si="7"/>
        <v>928125</v>
      </c>
      <c r="N17" s="28">
        <f t="shared" si="5"/>
        <v>928125</v>
      </c>
      <c r="O17" s="11">
        <f t="shared" si="9"/>
        <v>5146875</v>
      </c>
      <c r="P17" s="11">
        <f t="shared" si="9"/>
        <v>5146875</v>
      </c>
      <c r="Q17" s="19">
        <f t="shared" si="8"/>
        <v>10293750</v>
      </c>
    </row>
    <row r="18" spans="1:17" x14ac:dyDescent="0.5">
      <c r="A18" s="13" t="s">
        <v>29</v>
      </c>
      <c r="B18" s="14" t="s">
        <v>354</v>
      </c>
      <c r="C18" s="15" t="s">
        <v>355</v>
      </c>
      <c r="D18" s="16" t="s">
        <v>327</v>
      </c>
      <c r="E18" s="17">
        <v>0.5</v>
      </c>
      <c r="F18" s="18">
        <v>13238608</v>
      </c>
      <c r="G18" s="28">
        <f t="shared" si="6"/>
        <v>551608.66666666663</v>
      </c>
      <c r="H18" s="28">
        <f t="shared" si="1"/>
        <v>551608.66666666663</v>
      </c>
      <c r="I18" s="28">
        <f t="shared" si="2"/>
        <v>551608.66666666663</v>
      </c>
      <c r="J18" s="28">
        <f t="shared" si="3"/>
        <v>551608.66666666663</v>
      </c>
      <c r="K18" s="28">
        <f t="shared" si="2"/>
        <v>551608.66666666663</v>
      </c>
      <c r="L18" s="28">
        <f t="shared" si="4"/>
        <v>551608.66666666663</v>
      </c>
      <c r="M18" s="28">
        <f t="shared" si="7"/>
        <v>364061.72</v>
      </c>
      <c r="N18" s="28">
        <f t="shared" si="5"/>
        <v>364061.72</v>
      </c>
      <c r="O18" s="11">
        <f t="shared" si="9"/>
        <v>2018887.72</v>
      </c>
      <c r="P18" s="11">
        <f t="shared" si="9"/>
        <v>2018887.72</v>
      </c>
      <c r="Q18" s="19">
        <f t="shared" si="8"/>
        <v>4037775.44</v>
      </c>
    </row>
    <row r="19" spans="1:17" x14ac:dyDescent="0.5">
      <c r="A19" s="13" t="s">
        <v>30</v>
      </c>
      <c r="B19" s="14" t="s">
        <v>356</v>
      </c>
      <c r="C19" s="15" t="s">
        <v>357</v>
      </c>
      <c r="D19" s="16" t="s">
        <v>358</v>
      </c>
      <c r="E19" s="17">
        <v>1</v>
      </c>
      <c r="F19" s="18">
        <v>43324200</v>
      </c>
      <c r="G19" s="28">
        <f t="shared" si="6"/>
        <v>3610350</v>
      </c>
      <c r="H19" s="28">
        <f t="shared" si="1"/>
        <v>0</v>
      </c>
      <c r="I19" s="28">
        <f t="shared" si="2"/>
        <v>3610350</v>
      </c>
      <c r="J19" s="28">
        <f t="shared" si="3"/>
        <v>0</v>
      </c>
      <c r="K19" s="28">
        <f t="shared" si="2"/>
        <v>3610350</v>
      </c>
      <c r="L19" s="28">
        <f t="shared" si="4"/>
        <v>0</v>
      </c>
      <c r="M19" s="28">
        <f t="shared" si="7"/>
        <v>2382831</v>
      </c>
      <c r="N19" s="28">
        <f t="shared" si="5"/>
        <v>0</v>
      </c>
      <c r="O19" s="11">
        <f t="shared" si="9"/>
        <v>13213881</v>
      </c>
      <c r="P19" s="11">
        <f t="shared" si="9"/>
        <v>0</v>
      </c>
      <c r="Q19" s="19">
        <f t="shared" si="8"/>
        <v>13213881</v>
      </c>
    </row>
    <row r="20" spans="1:17" x14ac:dyDescent="0.5">
      <c r="A20" s="13" t="s">
        <v>31</v>
      </c>
      <c r="B20" s="14" t="s">
        <v>359</v>
      </c>
      <c r="C20" s="15" t="s">
        <v>360</v>
      </c>
      <c r="D20" s="16" t="s">
        <v>358</v>
      </c>
      <c r="E20" s="17">
        <v>0.5</v>
      </c>
      <c r="F20" s="18">
        <v>26856483</v>
      </c>
      <c r="G20" s="28">
        <f t="shared" si="6"/>
        <v>1119020.125</v>
      </c>
      <c r="H20" s="28">
        <f t="shared" si="1"/>
        <v>1119020.125</v>
      </c>
      <c r="I20" s="28">
        <f t="shared" si="2"/>
        <v>1119020.125</v>
      </c>
      <c r="J20" s="28">
        <f t="shared" si="3"/>
        <v>1119020.125</v>
      </c>
      <c r="K20" s="28">
        <f t="shared" si="2"/>
        <v>1119020.125</v>
      </c>
      <c r="L20" s="28">
        <f t="shared" si="4"/>
        <v>1119020.125</v>
      </c>
      <c r="M20" s="28">
        <f t="shared" si="7"/>
        <v>738553.28250000009</v>
      </c>
      <c r="N20" s="28">
        <f t="shared" si="5"/>
        <v>738553.28250000009</v>
      </c>
      <c r="O20" s="11">
        <f t="shared" si="9"/>
        <v>4095613.6575000002</v>
      </c>
      <c r="P20" s="11">
        <f t="shared" si="9"/>
        <v>4095613.6575000002</v>
      </c>
      <c r="Q20" s="19">
        <f t="shared" si="8"/>
        <v>8191227.3150000004</v>
      </c>
    </row>
    <row r="21" spans="1:17" x14ac:dyDescent="0.5">
      <c r="A21" s="13" t="s">
        <v>32</v>
      </c>
      <c r="B21" s="14" t="s">
        <v>361</v>
      </c>
      <c r="C21" s="15" t="s">
        <v>362</v>
      </c>
      <c r="D21" s="16" t="s">
        <v>342</v>
      </c>
      <c r="E21" s="17">
        <v>0.66999999999999993</v>
      </c>
      <c r="F21" s="18">
        <v>31016430</v>
      </c>
      <c r="G21" s="28">
        <f t="shared" si="6"/>
        <v>1731750.6749999998</v>
      </c>
      <c r="H21" s="28">
        <f t="shared" si="1"/>
        <v>852951.82500000019</v>
      </c>
      <c r="I21" s="28">
        <f t="shared" si="6"/>
        <v>1731750.6749999998</v>
      </c>
      <c r="J21" s="28">
        <f t="shared" si="3"/>
        <v>852951.82500000019</v>
      </c>
      <c r="K21" s="28">
        <f t="shared" si="6"/>
        <v>1731750.6749999998</v>
      </c>
      <c r="L21" s="28">
        <f t="shared" si="4"/>
        <v>852951.82500000019</v>
      </c>
      <c r="M21" s="28">
        <f t="shared" si="7"/>
        <v>1142955.4454999999</v>
      </c>
      <c r="N21" s="28">
        <f t="shared" si="5"/>
        <v>562948.20450000011</v>
      </c>
      <c r="O21" s="11">
        <f t="shared" si="9"/>
        <v>6338207.4704999998</v>
      </c>
      <c r="P21" s="11">
        <f t="shared" si="9"/>
        <v>3121803.6795000006</v>
      </c>
      <c r="Q21" s="19">
        <f t="shared" si="8"/>
        <v>9460011.1500000004</v>
      </c>
    </row>
    <row r="22" spans="1:17" x14ac:dyDescent="0.5">
      <c r="A22" s="13" t="s">
        <v>33</v>
      </c>
      <c r="B22" s="14" t="s">
        <v>363</v>
      </c>
      <c r="C22" s="15" t="s">
        <v>364</v>
      </c>
      <c r="D22" s="16" t="s">
        <v>347</v>
      </c>
      <c r="E22" s="17">
        <v>1</v>
      </c>
      <c r="F22" s="18">
        <v>185306260</v>
      </c>
      <c r="G22" s="28">
        <f t="shared" si="6"/>
        <v>15442188.333333334</v>
      </c>
      <c r="H22" s="28">
        <f t="shared" si="1"/>
        <v>0</v>
      </c>
      <c r="I22" s="28">
        <f t="shared" si="6"/>
        <v>15442188.333333334</v>
      </c>
      <c r="J22" s="28">
        <f t="shared" si="3"/>
        <v>0</v>
      </c>
      <c r="K22" s="28">
        <f t="shared" si="6"/>
        <v>15442188.333333334</v>
      </c>
      <c r="L22" s="28">
        <f t="shared" si="4"/>
        <v>0</v>
      </c>
      <c r="M22" s="28">
        <f t="shared" si="7"/>
        <v>10191844.300000001</v>
      </c>
      <c r="N22" s="28">
        <f t="shared" si="5"/>
        <v>0</v>
      </c>
      <c r="O22" s="11">
        <f t="shared" si="9"/>
        <v>56518409.299999997</v>
      </c>
      <c r="P22" s="11">
        <f t="shared" si="9"/>
        <v>0</v>
      </c>
      <c r="Q22" s="19">
        <f t="shared" si="8"/>
        <v>56518409.299999997</v>
      </c>
    </row>
    <row r="23" spans="1:17" x14ac:dyDescent="0.5">
      <c r="A23" s="13" t="s">
        <v>34</v>
      </c>
      <c r="B23" s="14" t="s">
        <v>365</v>
      </c>
      <c r="C23" s="15" t="s">
        <v>366</v>
      </c>
      <c r="D23" s="16" t="s">
        <v>327</v>
      </c>
      <c r="E23" s="17">
        <v>0.5</v>
      </c>
      <c r="F23" s="18">
        <v>21363529</v>
      </c>
      <c r="G23" s="28">
        <f t="shared" si="6"/>
        <v>890147.04166666663</v>
      </c>
      <c r="H23" s="28">
        <f t="shared" si="1"/>
        <v>890147.04166666663</v>
      </c>
      <c r="I23" s="28">
        <f t="shared" si="6"/>
        <v>890147.04166666663</v>
      </c>
      <c r="J23" s="28">
        <f t="shared" si="3"/>
        <v>890147.04166666663</v>
      </c>
      <c r="K23" s="28">
        <f t="shared" si="6"/>
        <v>890147.04166666663</v>
      </c>
      <c r="L23" s="28">
        <f t="shared" si="4"/>
        <v>890147.04166666663</v>
      </c>
      <c r="M23" s="28">
        <f t="shared" si="7"/>
        <v>587497.04749999999</v>
      </c>
      <c r="N23" s="28">
        <f t="shared" si="5"/>
        <v>587497.04749999999</v>
      </c>
      <c r="O23" s="11">
        <f t="shared" si="9"/>
        <v>3257938.1724999999</v>
      </c>
      <c r="P23" s="11">
        <f t="shared" si="9"/>
        <v>3257938.1724999999</v>
      </c>
      <c r="Q23" s="19">
        <f t="shared" si="8"/>
        <v>6515876.3449999997</v>
      </c>
    </row>
    <row r="24" spans="1:17" x14ac:dyDescent="0.5">
      <c r="A24" s="13" t="s">
        <v>35</v>
      </c>
      <c r="B24" s="14" t="s">
        <v>367</v>
      </c>
      <c r="C24" s="15" t="s">
        <v>368</v>
      </c>
      <c r="D24" s="16" t="s">
        <v>358</v>
      </c>
      <c r="E24" s="17">
        <v>0.5</v>
      </c>
      <c r="F24" s="18">
        <v>18470000</v>
      </c>
      <c r="G24" s="28">
        <f t="shared" si="6"/>
        <v>769583.33333333337</v>
      </c>
      <c r="H24" s="28">
        <f t="shared" si="1"/>
        <v>769583.33333333337</v>
      </c>
      <c r="I24" s="28">
        <f t="shared" si="6"/>
        <v>769583.33333333337</v>
      </c>
      <c r="J24" s="28">
        <f t="shared" si="3"/>
        <v>769583.33333333337</v>
      </c>
      <c r="K24" s="28">
        <f t="shared" si="6"/>
        <v>769583.33333333337</v>
      </c>
      <c r="L24" s="28">
        <f t="shared" si="4"/>
        <v>769583.33333333337</v>
      </c>
      <c r="M24" s="28">
        <f t="shared" si="7"/>
        <v>507925.00000000006</v>
      </c>
      <c r="N24" s="28">
        <f t="shared" si="5"/>
        <v>507925.00000000006</v>
      </c>
      <c r="O24" s="11">
        <f t="shared" si="9"/>
        <v>2816675</v>
      </c>
      <c r="P24" s="11">
        <f t="shared" si="9"/>
        <v>2816675</v>
      </c>
      <c r="Q24" s="19">
        <f t="shared" si="8"/>
        <v>5633350</v>
      </c>
    </row>
    <row r="25" spans="1:17" x14ac:dyDescent="0.5">
      <c r="A25" s="13" t="s">
        <v>36</v>
      </c>
      <c r="B25" s="14" t="s">
        <v>369</v>
      </c>
      <c r="C25" s="15" t="s">
        <v>370</v>
      </c>
      <c r="D25" s="16" t="s">
        <v>358</v>
      </c>
      <c r="E25" s="17">
        <v>0.5</v>
      </c>
      <c r="F25" s="18">
        <v>30723000</v>
      </c>
      <c r="G25" s="28">
        <f t="shared" si="6"/>
        <v>1280125</v>
      </c>
      <c r="H25" s="28">
        <f t="shared" si="1"/>
        <v>1280125</v>
      </c>
      <c r="I25" s="28">
        <f t="shared" si="6"/>
        <v>1280125</v>
      </c>
      <c r="J25" s="28">
        <f t="shared" si="3"/>
        <v>1280125</v>
      </c>
      <c r="K25" s="28">
        <f t="shared" si="6"/>
        <v>1280125</v>
      </c>
      <c r="L25" s="28">
        <f t="shared" si="4"/>
        <v>1280125</v>
      </c>
      <c r="M25" s="28">
        <f t="shared" si="7"/>
        <v>844882.5</v>
      </c>
      <c r="N25" s="28">
        <f t="shared" si="5"/>
        <v>844882.5</v>
      </c>
      <c r="O25" s="11">
        <f t="shared" si="9"/>
        <v>4685257.5</v>
      </c>
      <c r="P25" s="11">
        <f t="shared" si="9"/>
        <v>4685257.5</v>
      </c>
      <c r="Q25" s="19">
        <f t="shared" si="8"/>
        <v>9370515</v>
      </c>
    </row>
    <row r="26" spans="1:17" x14ac:dyDescent="0.5">
      <c r="A26" s="13" t="s">
        <v>37</v>
      </c>
      <c r="B26" s="14" t="s">
        <v>371</v>
      </c>
      <c r="C26" s="15" t="s">
        <v>372</v>
      </c>
      <c r="D26" s="16" t="s">
        <v>327</v>
      </c>
      <c r="E26" s="17">
        <v>0.5</v>
      </c>
      <c r="F26" s="18">
        <v>8276989</v>
      </c>
      <c r="G26" s="28">
        <f t="shared" si="6"/>
        <v>344874.54166666669</v>
      </c>
      <c r="H26" s="28">
        <f t="shared" si="1"/>
        <v>344874.54166666669</v>
      </c>
      <c r="I26" s="28">
        <f t="shared" si="6"/>
        <v>344874.54166666669</v>
      </c>
      <c r="J26" s="28">
        <f t="shared" si="3"/>
        <v>344874.54166666669</v>
      </c>
      <c r="K26" s="28">
        <f t="shared" si="6"/>
        <v>344874.54166666669</v>
      </c>
      <c r="L26" s="28">
        <f t="shared" si="4"/>
        <v>344874.54166666669</v>
      </c>
      <c r="M26" s="28">
        <f t="shared" si="7"/>
        <v>227617.19750000001</v>
      </c>
      <c r="N26" s="28">
        <f t="shared" si="5"/>
        <v>227617.19750000001</v>
      </c>
      <c r="O26" s="11">
        <f>SUM(G26,I26,K26,M26)</f>
        <v>1262240.8225</v>
      </c>
      <c r="P26" s="11">
        <f>SUM(H26,J26,L26,N26)</f>
        <v>1262240.8225</v>
      </c>
      <c r="Q26" s="19">
        <f t="shared" si="8"/>
        <v>2524481.645</v>
      </c>
    </row>
    <row r="27" spans="1:17" x14ac:dyDescent="0.5">
      <c r="A27" s="13" t="s">
        <v>38</v>
      </c>
      <c r="B27" s="14" t="s">
        <v>373</v>
      </c>
      <c r="C27" s="15" t="s">
        <v>374</v>
      </c>
      <c r="D27" s="16" t="s">
        <v>347</v>
      </c>
      <c r="E27" s="17">
        <v>1</v>
      </c>
      <c r="F27" s="18">
        <v>42508577</v>
      </c>
      <c r="G27" s="28">
        <f t="shared" si="6"/>
        <v>3542381.4166666665</v>
      </c>
      <c r="H27" s="28">
        <f t="shared" si="1"/>
        <v>0</v>
      </c>
      <c r="I27" s="28">
        <f t="shared" si="6"/>
        <v>3542381.4166666665</v>
      </c>
      <c r="J27" s="28">
        <f t="shared" si="3"/>
        <v>0</v>
      </c>
      <c r="K27" s="28">
        <f t="shared" si="6"/>
        <v>3542381.4166666665</v>
      </c>
      <c r="L27" s="28">
        <f t="shared" si="4"/>
        <v>0</v>
      </c>
      <c r="M27" s="28">
        <f t="shared" si="7"/>
        <v>2337971.7349999999</v>
      </c>
      <c r="N27" s="28">
        <f t="shared" si="5"/>
        <v>0</v>
      </c>
      <c r="O27" s="11">
        <f>SUM(G27,I27,K27,M27)</f>
        <v>12965115.984999999</v>
      </c>
      <c r="P27" s="11">
        <f t="shared" si="9"/>
        <v>0</v>
      </c>
      <c r="Q27" s="19">
        <f t="shared" si="8"/>
        <v>12965115.984999999</v>
      </c>
    </row>
    <row r="28" spans="1:17" x14ac:dyDescent="0.5">
      <c r="A28" s="13" t="s">
        <v>39</v>
      </c>
      <c r="B28" s="14" t="s">
        <v>375</v>
      </c>
      <c r="C28" s="15" t="s">
        <v>376</v>
      </c>
      <c r="D28" s="16" t="s">
        <v>327</v>
      </c>
      <c r="E28" s="17">
        <v>0.5</v>
      </c>
      <c r="F28" s="18">
        <v>10429653</v>
      </c>
      <c r="G28" s="28">
        <f t="shared" si="6"/>
        <v>434568.875</v>
      </c>
      <c r="H28" s="28">
        <f t="shared" si="1"/>
        <v>434568.875</v>
      </c>
      <c r="I28" s="28">
        <f t="shared" si="6"/>
        <v>434568.875</v>
      </c>
      <c r="J28" s="28">
        <f t="shared" si="3"/>
        <v>434568.875</v>
      </c>
      <c r="K28" s="28">
        <f t="shared" si="6"/>
        <v>434568.875</v>
      </c>
      <c r="L28" s="28">
        <f t="shared" si="4"/>
        <v>434568.875</v>
      </c>
      <c r="M28" s="28">
        <f t="shared" si="7"/>
        <v>286815.45750000002</v>
      </c>
      <c r="N28" s="28">
        <f t="shared" si="5"/>
        <v>286815.45750000002</v>
      </c>
      <c r="O28" s="11">
        <f t="shared" si="9"/>
        <v>1590522.0825</v>
      </c>
      <c r="P28" s="11">
        <f t="shared" si="9"/>
        <v>1590522.0825</v>
      </c>
      <c r="Q28" s="19">
        <f t="shared" si="8"/>
        <v>3181044.165</v>
      </c>
    </row>
    <row r="29" spans="1:17" x14ac:dyDescent="0.5">
      <c r="A29" s="13" t="s">
        <v>40</v>
      </c>
      <c r="B29" s="14" t="s">
        <v>377</v>
      </c>
      <c r="C29" s="15" t="s">
        <v>378</v>
      </c>
      <c r="D29" s="16" t="s">
        <v>358</v>
      </c>
      <c r="E29" s="17">
        <v>0.5</v>
      </c>
      <c r="F29" s="18">
        <v>86496094</v>
      </c>
      <c r="G29" s="28">
        <f t="shared" si="6"/>
        <v>3604003.9166666665</v>
      </c>
      <c r="H29" s="28">
        <f t="shared" si="1"/>
        <v>3604003.9166666665</v>
      </c>
      <c r="I29" s="28">
        <f t="shared" si="6"/>
        <v>3604003.9166666665</v>
      </c>
      <c r="J29" s="28">
        <f t="shared" si="3"/>
        <v>3604003.9166666665</v>
      </c>
      <c r="K29" s="28">
        <f t="shared" si="6"/>
        <v>3604003.9166666665</v>
      </c>
      <c r="L29" s="28">
        <f t="shared" si="4"/>
        <v>3604003.9166666665</v>
      </c>
      <c r="M29" s="28">
        <f t="shared" si="7"/>
        <v>2378642.585</v>
      </c>
      <c r="N29" s="28">
        <f t="shared" si="5"/>
        <v>2378642.585</v>
      </c>
      <c r="O29" s="11">
        <f t="shared" si="9"/>
        <v>13190654.335000001</v>
      </c>
      <c r="P29" s="11">
        <f t="shared" si="9"/>
        <v>13190654.335000001</v>
      </c>
      <c r="Q29" s="19">
        <f t="shared" si="8"/>
        <v>26381308.670000002</v>
      </c>
    </row>
    <row r="30" spans="1:17" x14ac:dyDescent="0.5">
      <c r="A30" s="13" t="s">
        <v>41</v>
      </c>
      <c r="B30" s="14" t="s">
        <v>379</v>
      </c>
      <c r="C30" s="15" t="s">
        <v>380</v>
      </c>
      <c r="D30" s="16" t="s">
        <v>358</v>
      </c>
      <c r="E30" s="17">
        <v>0.5</v>
      </c>
      <c r="F30" s="18">
        <v>26641110</v>
      </c>
      <c r="G30" s="28">
        <f t="shared" si="6"/>
        <v>1110046.25</v>
      </c>
      <c r="H30" s="28">
        <f t="shared" si="1"/>
        <v>1110046.25</v>
      </c>
      <c r="I30" s="28">
        <f t="shared" si="6"/>
        <v>1110046.25</v>
      </c>
      <c r="J30" s="28">
        <f t="shared" si="3"/>
        <v>1110046.25</v>
      </c>
      <c r="K30" s="28">
        <f t="shared" si="6"/>
        <v>1110046.25</v>
      </c>
      <c r="L30" s="28">
        <f t="shared" si="4"/>
        <v>1110046.25</v>
      </c>
      <c r="M30" s="28">
        <f t="shared" si="7"/>
        <v>732630.52500000002</v>
      </c>
      <c r="N30" s="28">
        <f t="shared" si="5"/>
        <v>732630.52500000002</v>
      </c>
      <c r="O30" s="11">
        <f t="shared" si="9"/>
        <v>4062769.2749999999</v>
      </c>
      <c r="P30" s="11">
        <f t="shared" si="9"/>
        <v>4062769.2749999999</v>
      </c>
      <c r="Q30" s="19">
        <f t="shared" si="8"/>
        <v>8125538.5499999998</v>
      </c>
    </row>
    <row r="31" spans="1:17" x14ac:dyDescent="0.5">
      <c r="A31" s="13" t="s">
        <v>42</v>
      </c>
      <c r="B31" s="14" t="s">
        <v>381</v>
      </c>
      <c r="C31" s="15" t="s">
        <v>382</v>
      </c>
      <c r="D31" s="16" t="s">
        <v>347</v>
      </c>
      <c r="E31" s="17">
        <v>0.5</v>
      </c>
      <c r="F31" s="18">
        <v>59283728</v>
      </c>
      <c r="G31" s="28">
        <f t="shared" si="6"/>
        <v>2470155.3333333335</v>
      </c>
      <c r="H31" s="28">
        <f t="shared" si="1"/>
        <v>2470155.3333333335</v>
      </c>
      <c r="I31" s="28">
        <f t="shared" si="6"/>
        <v>2470155.3333333335</v>
      </c>
      <c r="J31" s="28">
        <f t="shared" si="3"/>
        <v>2470155.3333333335</v>
      </c>
      <c r="K31" s="28">
        <f t="shared" si="6"/>
        <v>2470155.3333333335</v>
      </c>
      <c r="L31" s="28">
        <f t="shared" si="4"/>
        <v>2470155.3333333335</v>
      </c>
      <c r="M31" s="28">
        <f t="shared" si="7"/>
        <v>1630302.5200000003</v>
      </c>
      <c r="N31" s="28">
        <f t="shared" si="5"/>
        <v>1630302.5200000003</v>
      </c>
      <c r="O31" s="11">
        <f t="shared" si="9"/>
        <v>9040768.5199999996</v>
      </c>
      <c r="P31" s="11">
        <f t="shared" si="9"/>
        <v>9040768.5199999996</v>
      </c>
      <c r="Q31" s="19">
        <f t="shared" si="8"/>
        <v>18081537.039999999</v>
      </c>
    </row>
    <row r="32" spans="1:17" x14ac:dyDescent="0.5">
      <c r="A32" s="13" t="s">
        <v>43</v>
      </c>
      <c r="B32" s="14" t="s">
        <v>383</v>
      </c>
      <c r="C32" s="15" t="s">
        <v>384</v>
      </c>
      <c r="D32" s="16" t="s">
        <v>327</v>
      </c>
      <c r="E32" s="17">
        <v>0.5</v>
      </c>
      <c r="F32" s="18">
        <v>19114375</v>
      </c>
      <c r="G32" s="28">
        <f t="shared" si="6"/>
        <v>796432.29166666663</v>
      </c>
      <c r="H32" s="28">
        <f t="shared" si="1"/>
        <v>796432.29166666663</v>
      </c>
      <c r="I32" s="28">
        <f t="shared" si="6"/>
        <v>796432.29166666663</v>
      </c>
      <c r="J32" s="28">
        <f t="shared" si="3"/>
        <v>796432.29166666663</v>
      </c>
      <c r="K32" s="28">
        <f t="shared" si="6"/>
        <v>796432.29166666663</v>
      </c>
      <c r="L32" s="28">
        <f t="shared" si="4"/>
        <v>796432.29166666663</v>
      </c>
      <c r="M32" s="28">
        <f t="shared" si="7"/>
        <v>525645.3125</v>
      </c>
      <c r="N32" s="28">
        <f t="shared" si="5"/>
        <v>525645.3125</v>
      </c>
      <c r="O32" s="11">
        <f t="shared" si="9"/>
        <v>2914942.1875</v>
      </c>
      <c r="P32" s="11">
        <f t="shared" si="9"/>
        <v>2914942.1875</v>
      </c>
      <c r="Q32" s="19">
        <f t="shared" si="8"/>
        <v>5829884.375</v>
      </c>
    </row>
    <row r="33" spans="1:17" x14ac:dyDescent="0.5">
      <c r="A33" s="13" t="s">
        <v>44</v>
      </c>
      <c r="B33" s="14" t="s">
        <v>385</v>
      </c>
      <c r="C33" s="15" t="s">
        <v>386</v>
      </c>
      <c r="D33" s="16" t="s">
        <v>327</v>
      </c>
      <c r="E33" s="17">
        <v>0.5</v>
      </c>
      <c r="F33" s="18">
        <v>14619733</v>
      </c>
      <c r="G33" s="28">
        <f t="shared" si="6"/>
        <v>609155.54166666663</v>
      </c>
      <c r="H33" s="28">
        <f t="shared" si="1"/>
        <v>609155.54166666663</v>
      </c>
      <c r="I33" s="28">
        <f t="shared" si="6"/>
        <v>609155.54166666663</v>
      </c>
      <c r="J33" s="28">
        <f t="shared" si="3"/>
        <v>609155.54166666663</v>
      </c>
      <c r="K33" s="28">
        <f t="shared" si="6"/>
        <v>609155.54166666663</v>
      </c>
      <c r="L33" s="28">
        <f t="shared" si="4"/>
        <v>609155.54166666663</v>
      </c>
      <c r="M33" s="28">
        <f t="shared" si="7"/>
        <v>402042.65749999997</v>
      </c>
      <c r="N33" s="28">
        <f t="shared" si="5"/>
        <v>402042.65749999997</v>
      </c>
      <c r="O33" s="11">
        <f t="shared" si="9"/>
        <v>2229509.2824999997</v>
      </c>
      <c r="P33" s="11">
        <f t="shared" si="9"/>
        <v>2229509.2824999997</v>
      </c>
      <c r="Q33" s="19">
        <f t="shared" si="8"/>
        <v>4459018.5649999995</v>
      </c>
    </row>
    <row r="34" spans="1:17" x14ac:dyDescent="0.5">
      <c r="A34" s="13" t="s">
        <v>45</v>
      </c>
      <c r="B34" s="14" t="s">
        <v>387</v>
      </c>
      <c r="C34" s="15" t="s">
        <v>388</v>
      </c>
      <c r="D34" s="16" t="s">
        <v>342</v>
      </c>
      <c r="E34" s="17">
        <v>0.66999999999999993</v>
      </c>
      <c r="F34" s="18">
        <v>61544650</v>
      </c>
      <c r="G34" s="28">
        <f t="shared" si="6"/>
        <v>3436242.9583333326</v>
      </c>
      <c r="H34" s="28">
        <f t="shared" si="1"/>
        <v>1692477.8750000002</v>
      </c>
      <c r="I34" s="28">
        <f t="shared" si="6"/>
        <v>3436242.9583333326</v>
      </c>
      <c r="J34" s="28">
        <f t="shared" si="3"/>
        <v>1692477.8750000002</v>
      </c>
      <c r="K34" s="28">
        <f t="shared" si="6"/>
        <v>3436242.9583333326</v>
      </c>
      <c r="L34" s="28">
        <f t="shared" si="4"/>
        <v>1692477.8750000002</v>
      </c>
      <c r="M34" s="28">
        <f t="shared" si="7"/>
        <v>2267920.3524999996</v>
      </c>
      <c r="N34" s="28">
        <f t="shared" si="5"/>
        <v>1117035.3975000002</v>
      </c>
      <c r="O34" s="11">
        <f t="shared" si="9"/>
        <v>12576649.227499997</v>
      </c>
      <c r="P34" s="11">
        <f t="shared" si="9"/>
        <v>6194469.0225000009</v>
      </c>
      <c r="Q34" s="19">
        <f t="shared" si="8"/>
        <v>18771118.25</v>
      </c>
    </row>
    <row r="35" spans="1:17" x14ac:dyDescent="0.5">
      <c r="A35" s="13" t="s">
        <v>46</v>
      </c>
      <c r="B35" s="14" t="s">
        <v>389</v>
      </c>
      <c r="C35" s="15" t="s">
        <v>390</v>
      </c>
      <c r="D35" s="16" t="s">
        <v>327</v>
      </c>
      <c r="E35" s="17">
        <v>0.5</v>
      </c>
      <c r="F35" s="18">
        <v>12582156</v>
      </c>
      <c r="G35" s="28">
        <f t="shared" si="6"/>
        <v>524256.5</v>
      </c>
      <c r="H35" s="28">
        <f t="shared" si="1"/>
        <v>524256.5</v>
      </c>
      <c r="I35" s="28">
        <f t="shared" si="6"/>
        <v>524256.5</v>
      </c>
      <c r="J35" s="28">
        <f t="shared" si="3"/>
        <v>524256.5</v>
      </c>
      <c r="K35" s="28">
        <f t="shared" si="6"/>
        <v>524256.5</v>
      </c>
      <c r="L35" s="28">
        <f t="shared" si="4"/>
        <v>524256.5</v>
      </c>
      <c r="M35" s="28">
        <f t="shared" si="7"/>
        <v>346009.29000000004</v>
      </c>
      <c r="N35" s="28">
        <f t="shared" si="5"/>
        <v>346009.29000000004</v>
      </c>
      <c r="O35" s="11">
        <f t="shared" si="9"/>
        <v>1918778.79</v>
      </c>
      <c r="P35" s="11">
        <f t="shared" si="9"/>
        <v>1918778.79</v>
      </c>
      <c r="Q35" s="19">
        <f t="shared" si="8"/>
        <v>3837557.58</v>
      </c>
    </row>
    <row r="36" spans="1:17" x14ac:dyDescent="0.5">
      <c r="A36" s="13" t="s">
        <v>47</v>
      </c>
      <c r="B36" s="14" t="s">
        <v>391</v>
      </c>
      <c r="C36" s="15" t="s">
        <v>392</v>
      </c>
      <c r="D36" s="16" t="s">
        <v>358</v>
      </c>
      <c r="E36" s="17">
        <v>0.5</v>
      </c>
      <c r="F36" s="18">
        <v>73702727</v>
      </c>
      <c r="G36" s="28">
        <f t="shared" si="6"/>
        <v>3070946.9583333335</v>
      </c>
      <c r="H36" s="28">
        <f t="shared" si="1"/>
        <v>3070946.9583333335</v>
      </c>
      <c r="I36" s="28">
        <f t="shared" si="6"/>
        <v>3070946.9583333335</v>
      </c>
      <c r="J36" s="28">
        <f t="shared" si="3"/>
        <v>3070946.9583333335</v>
      </c>
      <c r="K36" s="28">
        <f t="shared" si="6"/>
        <v>3070946.9583333335</v>
      </c>
      <c r="L36" s="28">
        <f t="shared" si="4"/>
        <v>3070946.9583333335</v>
      </c>
      <c r="M36" s="28">
        <f t="shared" si="7"/>
        <v>2026824.9925000002</v>
      </c>
      <c r="N36" s="28">
        <f t="shared" si="5"/>
        <v>2026824.9925000002</v>
      </c>
      <c r="O36" s="11">
        <f t="shared" si="9"/>
        <v>11239665.8675</v>
      </c>
      <c r="P36" s="11">
        <f t="shared" si="9"/>
        <v>11239665.8675</v>
      </c>
      <c r="Q36" s="19">
        <f t="shared" si="8"/>
        <v>22479331.734999999</v>
      </c>
    </row>
    <row r="37" spans="1:17" x14ac:dyDescent="0.5">
      <c r="A37" s="13" t="s">
        <v>48</v>
      </c>
      <c r="B37" s="14" t="s">
        <v>393</v>
      </c>
      <c r="C37" s="15" t="s">
        <v>394</v>
      </c>
      <c r="D37" s="16" t="s">
        <v>358</v>
      </c>
      <c r="E37" s="17">
        <v>1</v>
      </c>
      <c r="F37" s="18">
        <v>92872274</v>
      </c>
      <c r="G37" s="28">
        <f t="shared" si="6"/>
        <v>7739356.166666667</v>
      </c>
      <c r="H37" s="28">
        <f t="shared" si="1"/>
        <v>0</v>
      </c>
      <c r="I37" s="28">
        <f t="shared" si="6"/>
        <v>7739356.166666667</v>
      </c>
      <c r="J37" s="28">
        <f t="shared" si="3"/>
        <v>0</v>
      </c>
      <c r="K37" s="28">
        <f t="shared" si="6"/>
        <v>7739356.166666667</v>
      </c>
      <c r="L37" s="28">
        <f t="shared" si="4"/>
        <v>0</v>
      </c>
      <c r="M37" s="28">
        <f t="shared" si="7"/>
        <v>5107975.07</v>
      </c>
      <c r="N37" s="28">
        <f t="shared" si="5"/>
        <v>0</v>
      </c>
      <c r="O37" s="11">
        <f t="shared" si="9"/>
        <v>28326043.57</v>
      </c>
      <c r="P37" s="11">
        <f t="shared" si="9"/>
        <v>0</v>
      </c>
      <c r="Q37" s="19">
        <f t="shared" si="8"/>
        <v>28326043.57</v>
      </c>
    </row>
    <row r="38" spans="1:17" x14ac:dyDescent="0.5">
      <c r="A38" s="13" t="s">
        <v>49</v>
      </c>
      <c r="B38" s="14" t="s">
        <v>395</v>
      </c>
      <c r="C38" s="15" t="s">
        <v>396</v>
      </c>
      <c r="D38" s="16" t="s">
        <v>327</v>
      </c>
      <c r="E38" s="17">
        <v>0.5</v>
      </c>
      <c r="F38" s="18">
        <v>14335000</v>
      </c>
      <c r="G38" s="28">
        <f t="shared" si="6"/>
        <v>597291.66666666663</v>
      </c>
      <c r="H38" s="28">
        <f t="shared" si="1"/>
        <v>597291.66666666663</v>
      </c>
      <c r="I38" s="28">
        <f t="shared" si="6"/>
        <v>597291.66666666663</v>
      </c>
      <c r="J38" s="28">
        <f t="shared" si="3"/>
        <v>597291.66666666663</v>
      </c>
      <c r="K38" s="28">
        <f t="shared" si="6"/>
        <v>597291.66666666663</v>
      </c>
      <c r="L38" s="28">
        <f t="shared" si="4"/>
        <v>597291.66666666663</v>
      </c>
      <c r="M38" s="28">
        <f t="shared" si="7"/>
        <v>394212.5</v>
      </c>
      <c r="N38" s="28">
        <f t="shared" si="5"/>
        <v>394212.5</v>
      </c>
      <c r="O38" s="11">
        <f t="shared" si="9"/>
        <v>2186087.5</v>
      </c>
      <c r="P38" s="11">
        <f t="shared" si="9"/>
        <v>2186087.5</v>
      </c>
      <c r="Q38" s="19">
        <f t="shared" si="8"/>
        <v>4372175</v>
      </c>
    </row>
    <row r="39" spans="1:17" x14ac:dyDescent="0.5">
      <c r="A39" s="13" t="s">
        <v>50</v>
      </c>
      <c r="B39" s="14" t="s">
        <v>397</v>
      </c>
      <c r="C39" s="15" t="s">
        <v>398</v>
      </c>
      <c r="D39" s="16" t="s">
        <v>342</v>
      </c>
      <c r="E39" s="17">
        <v>0.66999999999999993</v>
      </c>
      <c r="F39" s="18">
        <v>58773505</v>
      </c>
      <c r="G39" s="28">
        <f t="shared" si="6"/>
        <v>3281520.6958333328</v>
      </c>
      <c r="H39" s="28">
        <f t="shared" si="1"/>
        <v>1616271.3875000002</v>
      </c>
      <c r="I39" s="28">
        <f t="shared" si="6"/>
        <v>3281520.6958333328</v>
      </c>
      <c r="J39" s="28">
        <f t="shared" si="3"/>
        <v>1616271.3875000002</v>
      </c>
      <c r="K39" s="28">
        <f t="shared" si="6"/>
        <v>3281520.6958333328</v>
      </c>
      <c r="L39" s="28">
        <f t="shared" si="4"/>
        <v>1616271.3875000002</v>
      </c>
      <c r="M39" s="28">
        <f t="shared" si="7"/>
        <v>2165803.6592499996</v>
      </c>
      <c r="N39" s="28">
        <f t="shared" si="5"/>
        <v>1066739.1157500001</v>
      </c>
      <c r="O39" s="11">
        <f t="shared" si="9"/>
        <v>12010365.746749997</v>
      </c>
      <c r="P39" s="11">
        <f t="shared" si="9"/>
        <v>5915553.2782500004</v>
      </c>
      <c r="Q39" s="19">
        <f t="shared" si="8"/>
        <v>17925919.024999999</v>
      </c>
    </row>
    <row r="40" spans="1:17" x14ac:dyDescent="0.5">
      <c r="A40" s="13" t="s">
        <v>51</v>
      </c>
      <c r="B40" s="14" t="s">
        <v>399</v>
      </c>
      <c r="C40" s="15" t="s">
        <v>400</v>
      </c>
      <c r="D40" s="16" t="s">
        <v>327</v>
      </c>
      <c r="E40" s="17">
        <v>0.5</v>
      </c>
      <c r="F40" s="18">
        <v>11279160</v>
      </c>
      <c r="G40" s="28">
        <f t="shared" si="6"/>
        <v>469965</v>
      </c>
      <c r="H40" s="28">
        <f t="shared" si="1"/>
        <v>469965</v>
      </c>
      <c r="I40" s="28">
        <f t="shared" si="6"/>
        <v>469965</v>
      </c>
      <c r="J40" s="28">
        <f t="shared" si="3"/>
        <v>469965</v>
      </c>
      <c r="K40" s="28">
        <f t="shared" si="6"/>
        <v>469965</v>
      </c>
      <c r="L40" s="28">
        <f t="shared" si="4"/>
        <v>469965</v>
      </c>
      <c r="M40" s="28">
        <f t="shared" si="7"/>
        <v>310176.90000000002</v>
      </c>
      <c r="N40" s="28">
        <f t="shared" si="5"/>
        <v>310176.90000000002</v>
      </c>
      <c r="O40" s="11">
        <f t="shared" si="9"/>
        <v>1720071.9</v>
      </c>
      <c r="P40" s="11">
        <f t="shared" si="9"/>
        <v>1720071.9</v>
      </c>
      <c r="Q40" s="19">
        <f t="shared" si="8"/>
        <v>3440143.8</v>
      </c>
    </row>
    <row r="41" spans="1:17" x14ac:dyDescent="0.5">
      <c r="A41" s="13" t="s">
        <v>52</v>
      </c>
      <c r="B41" s="14" t="s">
        <v>401</v>
      </c>
      <c r="C41" s="15" t="s">
        <v>402</v>
      </c>
      <c r="D41" s="16" t="s">
        <v>327</v>
      </c>
      <c r="E41" s="17">
        <v>0.5</v>
      </c>
      <c r="F41" s="18">
        <v>16540241</v>
      </c>
      <c r="G41" s="28">
        <f t="shared" si="6"/>
        <v>689176.70833333337</v>
      </c>
      <c r="H41" s="28">
        <f t="shared" si="1"/>
        <v>689176.70833333337</v>
      </c>
      <c r="I41" s="28">
        <f t="shared" si="6"/>
        <v>689176.70833333337</v>
      </c>
      <c r="J41" s="28">
        <f t="shared" si="3"/>
        <v>689176.70833333337</v>
      </c>
      <c r="K41" s="28">
        <f t="shared" si="6"/>
        <v>689176.70833333337</v>
      </c>
      <c r="L41" s="28">
        <f t="shared" si="4"/>
        <v>689176.70833333337</v>
      </c>
      <c r="M41" s="28">
        <f t="shared" si="7"/>
        <v>454856.62750000006</v>
      </c>
      <c r="N41" s="28">
        <f t="shared" si="5"/>
        <v>454856.62750000006</v>
      </c>
      <c r="O41" s="11">
        <f t="shared" si="9"/>
        <v>2522386.7524999999</v>
      </c>
      <c r="P41" s="11">
        <f t="shared" si="9"/>
        <v>2522386.7524999999</v>
      </c>
      <c r="Q41" s="19">
        <f t="shared" si="8"/>
        <v>5044773.5049999999</v>
      </c>
    </row>
    <row r="42" spans="1:17" x14ac:dyDescent="0.5">
      <c r="A42" s="13" t="s">
        <v>53</v>
      </c>
      <c r="B42" s="14" t="s">
        <v>403</v>
      </c>
      <c r="C42" s="15" t="s">
        <v>404</v>
      </c>
      <c r="D42" s="16" t="s">
        <v>327</v>
      </c>
      <c r="E42" s="17">
        <v>0.5</v>
      </c>
      <c r="F42" s="18">
        <v>17463380</v>
      </c>
      <c r="G42" s="28">
        <f>$F42/12*$E42</f>
        <v>727640.83333333337</v>
      </c>
      <c r="H42" s="28">
        <f>$F42/12*(1-$E42)</f>
        <v>727640.83333333337</v>
      </c>
      <c r="I42" s="28">
        <f t="shared" si="6"/>
        <v>727640.83333333337</v>
      </c>
      <c r="J42" s="28">
        <f t="shared" si="3"/>
        <v>727640.83333333337</v>
      </c>
      <c r="K42" s="28">
        <f t="shared" si="6"/>
        <v>727640.83333333337</v>
      </c>
      <c r="L42" s="28">
        <f t="shared" si="4"/>
        <v>727640.83333333337</v>
      </c>
      <c r="M42" s="28">
        <f t="shared" si="7"/>
        <v>480242.95000000007</v>
      </c>
      <c r="N42" s="28">
        <f t="shared" si="5"/>
        <v>480242.95000000007</v>
      </c>
      <c r="O42" s="11">
        <f t="shared" si="9"/>
        <v>2663165.4500000002</v>
      </c>
      <c r="P42" s="11">
        <f t="shared" si="9"/>
        <v>2663165.4500000002</v>
      </c>
      <c r="Q42" s="19">
        <f t="shared" si="8"/>
        <v>5326330.9000000004</v>
      </c>
    </row>
    <row r="43" spans="1:17" x14ac:dyDescent="0.5">
      <c r="A43" s="13" t="s">
        <v>54</v>
      </c>
      <c r="B43" s="14" t="s">
        <v>405</v>
      </c>
      <c r="C43" s="15" t="s">
        <v>406</v>
      </c>
      <c r="D43" s="16" t="s">
        <v>358</v>
      </c>
      <c r="E43" s="17">
        <v>0.5</v>
      </c>
      <c r="F43" s="18">
        <v>83155227</v>
      </c>
      <c r="G43" s="28">
        <f t="shared" si="6"/>
        <v>3464801.125</v>
      </c>
      <c r="H43" s="28">
        <f t="shared" si="1"/>
        <v>3464801.125</v>
      </c>
      <c r="I43" s="28">
        <f t="shared" si="6"/>
        <v>3464801.125</v>
      </c>
      <c r="J43" s="28">
        <f t="shared" si="3"/>
        <v>3464801.125</v>
      </c>
      <c r="K43" s="28">
        <f t="shared" si="6"/>
        <v>3464801.125</v>
      </c>
      <c r="L43" s="28">
        <f t="shared" si="4"/>
        <v>3464801.125</v>
      </c>
      <c r="M43" s="28">
        <f t="shared" si="7"/>
        <v>2286768.7425000002</v>
      </c>
      <c r="N43" s="28">
        <f t="shared" si="5"/>
        <v>2286768.7425000002</v>
      </c>
      <c r="O43" s="11">
        <f t="shared" si="9"/>
        <v>12681172.1175</v>
      </c>
      <c r="P43" s="11">
        <f t="shared" si="9"/>
        <v>12681172.1175</v>
      </c>
      <c r="Q43" s="19">
        <f t="shared" si="8"/>
        <v>25362344.234999999</v>
      </c>
    </row>
    <row r="44" spans="1:17" x14ac:dyDescent="0.5">
      <c r="A44" s="13" t="s">
        <v>55</v>
      </c>
      <c r="B44" s="14" t="s">
        <v>407</v>
      </c>
      <c r="C44" s="15" t="s">
        <v>408</v>
      </c>
      <c r="D44" s="16" t="s">
        <v>327</v>
      </c>
      <c r="E44" s="17">
        <v>0.5</v>
      </c>
      <c r="F44" s="18">
        <v>11998458</v>
      </c>
      <c r="G44" s="28">
        <f t="shared" si="6"/>
        <v>499935.75</v>
      </c>
      <c r="H44" s="28">
        <f t="shared" si="1"/>
        <v>499935.75</v>
      </c>
      <c r="I44" s="28">
        <f t="shared" si="6"/>
        <v>499935.75</v>
      </c>
      <c r="J44" s="28">
        <f t="shared" si="3"/>
        <v>499935.75</v>
      </c>
      <c r="K44" s="28">
        <f t="shared" si="6"/>
        <v>499935.75</v>
      </c>
      <c r="L44" s="28">
        <f t="shared" si="4"/>
        <v>499935.75</v>
      </c>
      <c r="M44" s="28">
        <f t="shared" si="7"/>
        <v>329957.59500000003</v>
      </c>
      <c r="N44" s="28">
        <f t="shared" si="5"/>
        <v>329957.59500000003</v>
      </c>
      <c r="O44" s="11">
        <f t="shared" si="9"/>
        <v>1829764.845</v>
      </c>
      <c r="P44" s="11">
        <f t="shared" si="9"/>
        <v>1829764.845</v>
      </c>
      <c r="Q44" s="19">
        <f t="shared" si="8"/>
        <v>3659529.69</v>
      </c>
    </row>
    <row r="45" spans="1:17" x14ac:dyDescent="0.5">
      <c r="A45" s="13" t="s">
        <v>56</v>
      </c>
      <c r="B45" s="14" t="s">
        <v>409</v>
      </c>
      <c r="C45" s="15" t="s">
        <v>410</v>
      </c>
      <c r="D45" s="16" t="s">
        <v>347</v>
      </c>
      <c r="E45" s="17">
        <v>1</v>
      </c>
      <c r="F45" s="18">
        <v>26559201</v>
      </c>
      <c r="G45" s="28">
        <f t="shared" si="6"/>
        <v>2213266.75</v>
      </c>
      <c r="H45" s="28">
        <f t="shared" si="1"/>
        <v>0</v>
      </c>
      <c r="I45" s="28">
        <f t="shared" si="6"/>
        <v>2213266.75</v>
      </c>
      <c r="J45" s="28">
        <f t="shared" si="3"/>
        <v>0</v>
      </c>
      <c r="K45" s="28">
        <f t="shared" si="6"/>
        <v>2213266.75</v>
      </c>
      <c r="L45" s="28">
        <f t="shared" si="4"/>
        <v>0</v>
      </c>
      <c r="M45" s="28">
        <f t="shared" si="7"/>
        <v>1460756.0550000002</v>
      </c>
      <c r="N45" s="28">
        <f t="shared" si="5"/>
        <v>0</v>
      </c>
      <c r="O45" s="11">
        <f t="shared" si="9"/>
        <v>8100556.3049999997</v>
      </c>
      <c r="P45" s="11">
        <f t="shared" si="9"/>
        <v>0</v>
      </c>
      <c r="Q45" s="19">
        <f t="shared" si="8"/>
        <v>8100556.3049999997</v>
      </c>
    </row>
    <row r="46" spans="1:17" x14ac:dyDescent="0.5">
      <c r="A46" s="13" t="s">
        <v>57</v>
      </c>
      <c r="B46" s="14" t="s">
        <v>411</v>
      </c>
      <c r="C46" s="15" t="s">
        <v>412</v>
      </c>
      <c r="D46" s="16" t="s">
        <v>347</v>
      </c>
      <c r="E46" s="17">
        <v>0.5</v>
      </c>
      <c r="F46" s="18">
        <v>23316708</v>
      </c>
      <c r="G46" s="28">
        <f t="shared" si="6"/>
        <v>971529.5</v>
      </c>
      <c r="H46" s="28">
        <f t="shared" si="1"/>
        <v>971529.5</v>
      </c>
      <c r="I46" s="28">
        <f t="shared" si="6"/>
        <v>971529.5</v>
      </c>
      <c r="J46" s="28">
        <f t="shared" si="3"/>
        <v>971529.5</v>
      </c>
      <c r="K46" s="28">
        <f t="shared" si="6"/>
        <v>971529.5</v>
      </c>
      <c r="L46" s="28">
        <f t="shared" si="4"/>
        <v>971529.5</v>
      </c>
      <c r="M46" s="28">
        <f t="shared" si="7"/>
        <v>641209.47</v>
      </c>
      <c r="N46" s="28">
        <f t="shared" si="5"/>
        <v>641209.47</v>
      </c>
      <c r="O46" s="11">
        <f t="shared" si="9"/>
        <v>3555797.9699999997</v>
      </c>
      <c r="P46" s="11">
        <f t="shared" si="9"/>
        <v>3555797.9699999997</v>
      </c>
      <c r="Q46" s="19">
        <f t="shared" si="8"/>
        <v>7111595.9399999995</v>
      </c>
    </row>
    <row r="47" spans="1:17" x14ac:dyDescent="0.5">
      <c r="A47" s="13" t="s">
        <v>58</v>
      </c>
      <c r="B47" s="14" t="s">
        <v>413</v>
      </c>
      <c r="C47" s="15" t="s">
        <v>414</v>
      </c>
      <c r="D47" s="16" t="s">
        <v>327</v>
      </c>
      <c r="E47" s="17">
        <v>0.5</v>
      </c>
      <c r="F47" s="18">
        <v>54666143</v>
      </c>
      <c r="G47" s="28">
        <f t="shared" si="6"/>
        <v>2277755.9583333335</v>
      </c>
      <c r="H47" s="28">
        <f t="shared" si="1"/>
        <v>2277755.9583333335</v>
      </c>
      <c r="I47" s="28">
        <f t="shared" si="6"/>
        <v>2277755.9583333335</v>
      </c>
      <c r="J47" s="28">
        <f t="shared" si="3"/>
        <v>2277755.9583333335</v>
      </c>
      <c r="K47" s="28">
        <f t="shared" si="6"/>
        <v>2277755.9583333335</v>
      </c>
      <c r="L47" s="28">
        <f t="shared" si="4"/>
        <v>2277755.9583333335</v>
      </c>
      <c r="M47" s="28">
        <f t="shared" si="7"/>
        <v>1503318.9325000001</v>
      </c>
      <c r="N47" s="28">
        <f t="shared" si="5"/>
        <v>1503318.9325000001</v>
      </c>
      <c r="O47" s="11">
        <f t="shared" si="9"/>
        <v>8336586.8075000001</v>
      </c>
      <c r="P47" s="11">
        <f t="shared" si="9"/>
        <v>8336586.8075000001</v>
      </c>
      <c r="Q47" s="19">
        <f t="shared" si="8"/>
        <v>16673173.615</v>
      </c>
    </row>
    <row r="48" spans="1:17" x14ac:dyDescent="0.5">
      <c r="A48" s="13" t="s">
        <v>59</v>
      </c>
      <c r="B48" s="14" t="s">
        <v>415</v>
      </c>
      <c r="C48" s="15" t="s">
        <v>416</v>
      </c>
      <c r="D48" s="16" t="s">
        <v>417</v>
      </c>
      <c r="E48" s="17">
        <v>0.66999999999999993</v>
      </c>
      <c r="F48" s="18">
        <v>205344542</v>
      </c>
      <c r="G48" s="28">
        <f t="shared" si="6"/>
        <v>11465070.261666667</v>
      </c>
      <c r="H48" s="28">
        <f t="shared" si="1"/>
        <v>5646974.9050000012</v>
      </c>
      <c r="I48" s="28">
        <f t="shared" si="6"/>
        <v>11465070.261666667</v>
      </c>
      <c r="J48" s="28">
        <f t="shared" si="3"/>
        <v>5646974.9050000012</v>
      </c>
      <c r="K48" s="28">
        <f t="shared" si="6"/>
        <v>11465070.261666667</v>
      </c>
      <c r="L48" s="28">
        <f t="shared" si="4"/>
        <v>5646974.9050000012</v>
      </c>
      <c r="M48" s="28">
        <f t="shared" si="7"/>
        <v>7566946.3727000002</v>
      </c>
      <c r="N48" s="28">
        <f t="shared" si="5"/>
        <v>3727003.4373000008</v>
      </c>
      <c r="O48" s="11">
        <f t="shared" si="9"/>
        <v>41962157.157699995</v>
      </c>
      <c r="P48" s="11">
        <f t="shared" si="9"/>
        <v>20667928.152300004</v>
      </c>
      <c r="Q48" s="19">
        <f t="shared" si="8"/>
        <v>62630085.310000002</v>
      </c>
    </row>
    <row r="49" spans="1:17" x14ac:dyDescent="0.5">
      <c r="A49" s="13" t="s">
        <v>60</v>
      </c>
      <c r="B49" s="14" t="s">
        <v>418</v>
      </c>
      <c r="C49" s="15" t="s">
        <v>419</v>
      </c>
      <c r="D49" s="16" t="s">
        <v>327</v>
      </c>
      <c r="E49" s="17">
        <v>0.5</v>
      </c>
      <c r="F49" s="18">
        <v>15265667</v>
      </c>
      <c r="G49" s="28">
        <f t="shared" si="6"/>
        <v>636069.45833333337</v>
      </c>
      <c r="H49" s="28">
        <f t="shared" si="1"/>
        <v>636069.45833333337</v>
      </c>
      <c r="I49" s="28">
        <f t="shared" si="6"/>
        <v>636069.45833333337</v>
      </c>
      <c r="J49" s="28">
        <f t="shared" si="3"/>
        <v>636069.45833333337</v>
      </c>
      <c r="K49" s="28">
        <f t="shared" si="6"/>
        <v>636069.45833333337</v>
      </c>
      <c r="L49" s="28">
        <f t="shared" si="4"/>
        <v>636069.45833333337</v>
      </c>
      <c r="M49" s="28">
        <f t="shared" si="7"/>
        <v>419805.84250000003</v>
      </c>
      <c r="N49" s="28">
        <f t="shared" si="5"/>
        <v>419805.84250000003</v>
      </c>
      <c r="O49" s="11">
        <f t="shared" si="9"/>
        <v>2328014.2175000003</v>
      </c>
      <c r="P49" s="11">
        <f t="shared" si="9"/>
        <v>2328014.2175000003</v>
      </c>
      <c r="Q49" s="19">
        <f t="shared" si="8"/>
        <v>4656028.4350000005</v>
      </c>
    </row>
    <row r="50" spans="1:17" x14ac:dyDescent="0.5">
      <c r="A50" s="13" t="s">
        <v>61</v>
      </c>
      <c r="B50" s="14" t="s">
        <v>420</v>
      </c>
      <c r="C50" s="15" t="s">
        <v>421</v>
      </c>
      <c r="D50" s="16" t="s">
        <v>327</v>
      </c>
      <c r="E50" s="17">
        <v>0.5</v>
      </c>
      <c r="F50" s="18">
        <v>34836248</v>
      </c>
      <c r="G50" s="28">
        <f t="shared" si="6"/>
        <v>1451510.3333333333</v>
      </c>
      <c r="H50" s="28">
        <f t="shared" si="1"/>
        <v>1451510.3333333333</v>
      </c>
      <c r="I50" s="28">
        <f t="shared" si="6"/>
        <v>1451510.3333333333</v>
      </c>
      <c r="J50" s="28">
        <f t="shared" si="3"/>
        <v>1451510.3333333333</v>
      </c>
      <c r="K50" s="28">
        <f t="shared" si="6"/>
        <v>1451510.3333333333</v>
      </c>
      <c r="L50" s="28">
        <f t="shared" si="4"/>
        <v>1451510.3333333333</v>
      </c>
      <c r="M50" s="28">
        <f t="shared" si="7"/>
        <v>957996.82</v>
      </c>
      <c r="N50" s="28">
        <f t="shared" si="5"/>
        <v>957996.82</v>
      </c>
      <c r="O50" s="11">
        <f t="shared" si="9"/>
        <v>5312527.82</v>
      </c>
      <c r="P50" s="11">
        <f t="shared" si="9"/>
        <v>5312527.82</v>
      </c>
      <c r="Q50" s="19">
        <f t="shared" si="8"/>
        <v>10625055.640000001</v>
      </c>
    </row>
    <row r="51" spans="1:17" x14ac:dyDescent="0.5">
      <c r="A51" s="13" t="s">
        <v>62</v>
      </c>
      <c r="B51" s="14" t="s">
        <v>422</v>
      </c>
      <c r="C51" s="15" t="s">
        <v>423</v>
      </c>
      <c r="D51" s="16" t="s">
        <v>327</v>
      </c>
      <c r="E51" s="17">
        <v>0.5</v>
      </c>
      <c r="F51" s="18">
        <v>23402895</v>
      </c>
      <c r="G51" s="28">
        <f t="shared" si="6"/>
        <v>975120.625</v>
      </c>
      <c r="H51" s="28">
        <f t="shared" si="1"/>
        <v>975120.625</v>
      </c>
      <c r="I51" s="28">
        <f t="shared" si="6"/>
        <v>975120.625</v>
      </c>
      <c r="J51" s="28">
        <f t="shared" si="3"/>
        <v>975120.625</v>
      </c>
      <c r="K51" s="28">
        <f t="shared" si="6"/>
        <v>975120.625</v>
      </c>
      <c r="L51" s="28">
        <f t="shared" si="4"/>
        <v>975120.625</v>
      </c>
      <c r="M51" s="28">
        <f t="shared" si="7"/>
        <v>643579.61250000005</v>
      </c>
      <c r="N51" s="28">
        <f t="shared" si="5"/>
        <v>643579.61250000005</v>
      </c>
      <c r="O51" s="11">
        <f t="shared" si="9"/>
        <v>3568941.4874999998</v>
      </c>
      <c r="P51" s="11">
        <f t="shared" si="9"/>
        <v>3568941.4874999998</v>
      </c>
      <c r="Q51" s="19">
        <f t="shared" si="8"/>
        <v>7137882.9749999996</v>
      </c>
    </row>
    <row r="52" spans="1:17" x14ac:dyDescent="0.5">
      <c r="A52" s="13" t="s">
        <v>63</v>
      </c>
      <c r="B52" s="14" t="s">
        <v>424</v>
      </c>
      <c r="C52" s="15" t="s">
        <v>425</v>
      </c>
      <c r="D52" s="16" t="s">
        <v>327</v>
      </c>
      <c r="E52" s="17">
        <v>0.5</v>
      </c>
      <c r="F52" s="18">
        <v>9125556</v>
      </c>
      <c r="G52" s="28">
        <f t="shared" si="6"/>
        <v>380231.5</v>
      </c>
      <c r="H52" s="28">
        <f t="shared" si="1"/>
        <v>380231.5</v>
      </c>
      <c r="I52" s="28">
        <f t="shared" si="6"/>
        <v>380231.5</v>
      </c>
      <c r="J52" s="28">
        <f t="shared" si="3"/>
        <v>380231.5</v>
      </c>
      <c r="K52" s="28">
        <f t="shared" si="6"/>
        <v>380231.5</v>
      </c>
      <c r="L52" s="28">
        <f t="shared" si="4"/>
        <v>380231.5</v>
      </c>
      <c r="M52" s="28">
        <f t="shared" si="7"/>
        <v>250952.79</v>
      </c>
      <c r="N52" s="28">
        <f t="shared" si="5"/>
        <v>250952.79</v>
      </c>
      <c r="O52" s="11">
        <f t="shared" si="9"/>
        <v>1391647.29</v>
      </c>
      <c r="P52" s="11">
        <f t="shared" si="9"/>
        <v>1391647.29</v>
      </c>
      <c r="Q52" s="19">
        <f t="shared" si="8"/>
        <v>2783294.58</v>
      </c>
    </row>
    <row r="53" spans="1:17" x14ac:dyDescent="0.5">
      <c r="A53" s="13" t="s">
        <v>64</v>
      </c>
      <c r="B53" s="14" t="s">
        <v>426</v>
      </c>
      <c r="C53" s="15" t="s">
        <v>427</v>
      </c>
      <c r="D53" s="16" t="s">
        <v>358</v>
      </c>
      <c r="E53" s="17">
        <v>0.5</v>
      </c>
      <c r="F53" s="18">
        <v>36700188</v>
      </c>
      <c r="G53" s="28">
        <f t="shared" si="6"/>
        <v>1529174.5</v>
      </c>
      <c r="H53" s="28">
        <f t="shared" si="1"/>
        <v>1529174.5</v>
      </c>
      <c r="I53" s="28">
        <f t="shared" si="6"/>
        <v>1529174.5</v>
      </c>
      <c r="J53" s="28">
        <f t="shared" si="3"/>
        <v>1529174.5</v>
      </c>
      <c r="K53" s="28">
        <f t="shared" si="6"/>
        <v>1529174.5</v>
      </c>
      <c r="L53" s="28">
        <f t="shared" si="4"/>
        <v>1529174.5</v>
      </c>
      <c r="M53" s="28">
        <f t="shared" si="7"/>
        <v>1009255.17</v>
      </c>
      <c r="N53" s="28">
        <f t="shared" si="5"/>
        <v>1009255.17</v>
      </c>
      <c r="O53" s="11">
        <f t="shared" si="9"/>
        <v>5596778.6699999999</v>
      </c>
      <c r="P53" s="11">
        <f t="shared" si="9"/>
        <v>5596778.6699999999</v>
      </c>
      <c r="Q53" s="19">
        <f t="shared" si="8"/>
        <v>11193557.34</v>
      </c>
    </row>
    <row r="54" spans="1:17" x14ac:dyDescent="0.5">
      <c r="A54" s="13" t="s">
        <v>65</v>
      </c>
      <c r="B54" s="14" t="s">
        <v>428</v>
      </c>
      <c r="C54" s="15" t="s">
        <v>429</v>
      </c>
      <c r="D54" s="16" t="s">
        <v>327</v>
      </c>
      <c r="E54" s="17">
        <v>0.5</v>
      </c>
      <c r="F54" s="18">
        <v>19591687</v>
      </c>
      <c r="G54" s="28">
        <f t="shared" si="6"/>
        <v>816320.29166666663</v>
      </c>
      <c r="H54" s="28">
        <f t="shared" si="1"/>
        <v>816320.29166666663</v>
      </c>
      <c r="I54" s="28">
        <f t="shared" si="6"/>
        <v>816320.29166666663</v>
      </c>
      <c r="J54" s="28">
        <f t="shared" si="3"/>
        <v>816320.29166666663</v>
      </c>
      <c r="K54" s="28">
        <f t="shared" si="6"/>
        <v>816320.29166666663</v>
      </c>
      <c r="L54" s="28">
        <f t="shared" si="4"/>
        <v>816320.29166666663</v>
      </c>
      <c r="M54" s="28">
        <f t="shared" si="7"/>
        <v>538771.39249999996</v>
      </c>
      <c r="N54" s="28">
        <f t="shared" si="5"/>
        <v>538771.39249999996</v>
      </c>
      <c r="O54" s="11">
        <f t="shared" si="9"/>
        <v>2987732.2675000001</v>
      </c>
      <c r="P54" s="11">
        <f t="shared" si="9"/>
        <v>2987732.2675000001</v>
      </c>
      <c r="Q54" s="19">
        <f t="shared" si="8"/>
        <v>5975464.5350000001</v>
      </c>
    </row>
    <row r="55" spans="1:17" x14ac:dyDescent="0.5">
      <c r="A55" s="13" t="s">
        <v>66</v>
      </c>
      <c r="B55" s="14" t="s">
        <v>430</v>
      </c>
      <c r="C55" s="15" t="s">
        <v>431</v>
      </c>
      <c r="D55" s="16" t="s">
        <v>327</v>
      </c>
      <c r="E55" s="17">
        <v>0.5</v>
      </c>
      <c r="F55" s="18">
        <v>41016950</v>
      </c>
      <c r="G55" s="28">
        <f t="shared" si="6"/>
        <v>1709039.5833333333</v>
      </c>
      <c r="H55" s="28">
        <f t="shared" si="1"/>
        <v>1709039.5833333333</v>
      </c>
      <c r="I55" s="28">
        <f t="shared" si="6"/>
        <v>1709039.5833333333</v>
      </c>
      <c r="J55" s="28">
        <f t="shared" si="3"/>
        <v>1709039.5833333333</v>
      </c>
      <c r="K55" s="28">
        <f t="shared" si="6"/>
        <v>1709039.5833333333</v>
      </c>
      <c r="L55" s="28">
        <f t="shared" si="4"/>
        <v>1709039.5833333333</v>
      </c>
      <c r="M55" s="28">
        <f t="shared" si="7"/>
        <v>1127966.125</v>
      </c>
      <c r="N55" s="28">
        <f t="shared" si="5"/>
        <v>1127966.125</v>
      </c>
      <c r="O55" s="11">
        <f t="shared" si="9"/>
        <v>6255084.875</v>
      </c>
      <c r="P55" s="11">
        <f t="shared" si="9"/>
        <v>6255084.875</v>
      </c>
      <c r="Q55" s="19">
        <f t="shared" si="8"/>
        <v>12510169.75</v>
      </c>
    </row>
    <row r="56" spans="1:17" x14ac:dyDescent="0.5">
      <c r="A56" s="13" t="s">
        <v>67</v>
      </c>
      <c r="B56" s="14" t="s">
        <v>432</v>
      </c>
      <c r="C56" s="15" t="s">
        <v>433</v>
      </c>
      <c r="D56" s="16" t="s">
        <v>327</v>
      </c>
      <c r="E56" s="17">
        <v>0.5</v>
      </c>
      <c r="F56" s="18">
        <v>34550639</v>
      </c>
      <c r="G56" s="28">
        <f t="shared" si="6"/>
        <v>1439609.9583333333</v>
      </c>
      <c r="H56" s="28">
        <f t="shared" si="1"/>
        <v>1439609.9583333333</v>
      </c>
      <c r="I56" s="28">
        <f t="shared" si="6"/>
        <v>1439609.9583333333</v>
      </c>
      <c r="J56" s="28">
        <f t="shared" si="3"/>
        <v>1439609.9583333333</v>
      </c>
      <c r="K56" s="28">
        <f t="shared" si="6"/>
        <v>1439609.9583333333</v>
      </c>
      <c r="L56" s="28">
        <f t="shared" si="4"/>
        <v>1439609.9583333333</v>
      </c>
      <c r="M56" s="28">
        <f t="shared" si="7"/>
        <v>950142.57250000001</v>
      </c>
      <c r="N56" s="28">
        <f t="shared" si="5"/>
        <v>950142.57250000001</v>
      </c>
      <c r="O56" s="11">
        <f t="shared" si="9"/>
        <v>5268972.4474999998</v>
      </c>
      <c r="P56" s="11">
        <f t="shared" si="9"/>
        <v>5268972.4474999998</v>
      </c>
      <c r="Q56" s="19">
        <f t="shared" si="8"/>
        <v>10537944.895</v>
      </c>
    </row>
    <row r="57" spans="1:17" x14ac:dyDescent="0.5">
      <c r="A57" s="13" t="s">
        <v>68</v>
      </c>
      <c r="B57" s="14" t="s">
        <v>434</v>
      </c>
      <c r="C57" s="15" t="s">
        <v>435</v>
      </c>
      <c r="D57" s="16" t="s">
        <v>327</v>
      </c>
      <c r="E57" s="17">
        <v>0.5</v>
      </c>
      <c r="F57" s="18">
        <v>58214885</v>
      </c>
      <c r="G57" s="28">
        <f t="shared" si="6"/>
        <v>2425620.2083333335</v>
      </c>
      <c r="H57" s="28">
        <f t="shared" si="1"/>
        <v>2425620.2083333335</v>
      </c>
      <c r="I57" s="28">
        <f t="shared" si="6"/>
        <v>2425620.2083333335</v>
      </c>
      <c r="J57" s="28">
        <f t="shared" si="3"/>
        <v>2425620.2083333335</v>
      </c>
      <c r="K57" s="28">
        <f t="shared" si="6"/>
        <v>2425620.2083333335</v>
      </c>
      <c r="L57" s="28">
        <f t="shared" si="4"/>
        <v>2425620.2083333335</v>
      </c>
      <c r="M57" s="28">
        <f t="shared" si="7"/>
        <v>1600909.3375000001</v>
      </c>
      <c r="N57" s="28">
        <f t="shared" si="5"/>
        <v>1600909.3375000001</v>
      </c>
      <c r="O57" s="11">
        <f t="shared" si="9"/>
        <v>8877769.9625000004</v>
      </c>
      <c r="P57" s="11">
        <f t="shared" si="9"/>
        <v>8877769.9625000004</v>
      </c>
      <c r="Q57" s="19">
        <f t="shared" si="8"/>
        <v>17755539.925000001</v>
      </c>
    </row>
    <row r="58" spans="1:17" x14ac:dyDescent="0.5">
      <c r="A58" s="13" t="s">
        <v>69</v>
      </c>
      <c r="B58" s="14" t="s">
        <v>436</v>
      </c>
      <c r="C58" s="15" t="s">
        <v>437</v>
      </c>
      <c r="D58" s="16" t="s">
        <v>358</v>
      </c>
      <c r="E58" s="17">
        <v>0.5</v>
      </c>
      <c r="F58" s="18">
        <v>63931017</v>
      </c>
      <c r="G58" s="28">
        <f t="shared" si="6"/>
        <v>2663792.375</v>
      </c>
      <c r="H58" s="28">
        <f t="shared" si="1"/>
        <v>2663792.375</v>
      </c>
      <c r="I58" s="28">
        <f t="shared" si="6"/>
        <v>2663792.375</v>
      </c>
      <c r="J58" s="28">
        <f t="shared" si="3"/>
        <v>2663792.375</v>
      </c>
      <c r="K58" s="28">
        <f t="shared" si="6"/>
        <v>2663792.375</v>
      </c>
      <c r="L58" s="28">
        <f t="shared" si="4"/>
        <v>2663792.375</v>
      </c>
      <c r="M58" s="28">
        <f t="shared" si="7"/>
        <v>1758102.9675</v>
      </c>
      <c r="N58" s="28">
        <f t="shared" si="5"/>
        <v>1758102.9675</v>
      </c>
      <c r="O58" s="11">
        <f t="shared" si="9"/>
        <v>9749480.0924999993</v>
      </c>
      <c r="P58" s="11">
        <f t="shared" si="9"/>
        <v>9749480.0924999993</v>
      </c>
      <c r="Q58" s="19">
        <f t="shared" si="8"/>
        <v>19498960.184999999</v>
      </c>
    </row>
    <row r="59" spans="1:17" x14ac:dyDescent="0.5">
      <c r="A59" s="13" t="s">
        <v>70</v>
      </c>
      <c r="B59" s="14" t="s">
        <v>438</v>
      </c>
      <c r="C59" s="15" t="s">
        <v>439</v>
      </c>
      <c r="D59" s="16" t="s">
        <v>358</v>
      </c>
      <c r="E59" s="17">
        <v>0.5</v>
      </c>
      <c r="F59" s="18">
        <v>83760000</v>
      </c>
      <c r="G59" s="28">
        <f t="shared" si="6"/>
        <v>3490000</v>
      </c>
      <c r="H59" s="28">
        <f t="shared" si="1"/>
        <v>3490000</v>
      </c>
      <c r="I59" s="28">
        <f t="shared" si="6"/>
        <v>3490000</v>
      </c>
      <c r="J59" s="28">
        <f t="shared" si="3"/>
        <v>3490000</v>
      </c>
      <c r="K59" s="28">
        <f t="shared" si="6"/>
        <v>3490000</v>
      </c>
      <c r="L59" s="28">
        <f t="shared" si="4"/>
        <v>3490000</v>
      </c>
      <c r="M59" s="28">
        <f t="shared" si="7"/>
        <v>2303400</v>
      </c>
      <c r="N59" s="28">
        <f t="shared" si="5"/>
        <v>2303400</v>
      </c>
      <c r="O59" s="11">
        <f t="shared" si="9"/>
        <v>12773400</v>
      </c>
      <c r="P59" s="11">
        <f t="shared" si="9"/>
        <v>12773400</v>
      </c>
      <c r="Q59" s="19">
        <f t="shared" si="8"/>
        <v>25546800</v>
      </c>
    </row>
    <row r="60" spans="1:17" x14ac:dyDescent="0.5">
      <c r="A60" s="13" t="s">
        <v>71</v>
      </c>
      <c r="B60" s="14" t="s">
        <v>440</v>
      </c>
      <c r="C60" s="15" t="s">
        <v>441</v>
      </c>
      <c r="D60" s="16" t="s">
        <v>327</v>
      </c>
      <c r="E60" s="17">
        <v>0.5</v>
      </c>
      <c r="F60" s="18">
        <v>19234271</v>
      </c>
      <c r="G60" s="28">
        <f t="shared" si="6"/>
        <v>801427.95833333337</v>
      </c>
      <c r="H60" s="28">
        <f t="shared" si="1"/>
        <v>801427.95833333337</v>
      </c>
      <c r="I60" s="28">
        <f t="shared" si="6"/>
        <v>801427.95833333337</v>
      </c>
      <c r="J60" s="28">
        <f t="shared" si="3"/>
        <v>801427.95833333337</v>
      </c>
      <c r="K60" s="28">
        <f t="shared" si="6"/>
        <v>801427.95833333337</v>
      </c>
      <c r="L60" s="28">
        <f t="shared" si="4"/>
        <v>801427.95833333337</v>
      </c>
      <c r="M60" s="28">
        <f t="shared" si="7"/>
        <v>528942.45250000001</v>
      </c>
      <c r="N60" s="28">
        <f t="shared" si="5"/>
        <v>528942.45250000001</v>
      </c>
      <c r="O60" s="11">
        <f t="shared" si="9"/>
        <v>2933226.3275000001</v>
      </c>
      <c r="P60" s="11">
        <f t="shared" si="9"/>
        <v>2933226.3275000001</v>
      </c>
      <c r="Q60" s="19">
        <f t="shared" si="8"/>
        <v>5866452.6550000003</v>
      </c>
    </row>
    <row r="61" spans="1:17" x14ac:dyDescent="0.5">
      <c r="A61" s="13" t="s">
        <v>72</v>
      </c>
      <c r="B61" s="14" t="s">
        <v>442</v>
      </c>
      <c r="C61" s="15" t="s">
        <v>443</v>
      </c>
      <c r="D61" s="16" t="s">
        <v>327</v>
      </c>
      <c r="E61" s="17">
        <v>0.5</v>
      </c>
      <c r="F61" s="18">
        <v>30507115</v>
      </c>
      <c r="G61" s="28">
        <f t="shared" si="6"/>
        <v>1271129.7916666667</v>
      </c>
      <c r="H61" s="28">
        <f t="shared" si="1"/>
        <v>1271129.7916666667</v>
      </c>
      <c r="I61" s="28">
        <f t="shared" si="6"/>
        <v>1271129.7916666667</v>
      </c>
      <c r="J61" s="28">
        <f t="shared" si="3"/>
        <v>1271129.7916666667</v>
      </c>
      <c r="K61" s="28">
        <f t="shared" si="6"/>
        <v>1271129.7916666667</v>
      </c>
      <c r="L61" s="28">
        <f t="shared" si="4"/>
        <v>1271129.7916666667</v>
      </c>
      <c r="M61" s="28">
        <f t="shared" si="7"/>
        <v>838945.66250000009</v>
      </c>
      <c r="N61" s="28">
        <f t="shared" si="5"/>
        <v>838945.66250000009</v>
      </c>
      <c r="O61" s="11">
        <f t="shared" si="9"/>
        <v>4652335.0374999996</v>
      </c>
      <c r="P61" s="11">
        <f t="shared" si="9"/>
        <v>4652335.0374999996</v>
      </c>
      <c r="Q61" s="19">
        <f t="shared" si="8"/>
        <v>9304670.0749999993</v>
      </c>
    </row>
    <row r="62" spans="1:17" x14ac:dyDescent="0.5">
      <c r="A62" s="13" t="s">
        <v>73</v>
      </c>
      <c r="B62" s="14" t="s">
        <v>444</v>
      </c>
      <c r="C62" s="15" t="s">
        <v>445</v>
      </c>
      <c r="D62" s="16" t="s">
        <v>327</v>
      </c>
      <c r="E62" s="17">
        <v>0.5</v>
      </c>
      <c r="F62" s="18">
        <v>12943069</v>
      </c>
      <c r="G62" s="28">
        <f t="shared" si="6"/>
        <v>539294.54166666663</v>
      </c>
      <c r="H62" s="28">
        <f t="shared" si="1"/>
        <v>539294.54166666663</v>
      </c>
      <c r="I62" s="28">
        <f t="shared" si="6"/>
        <v>539294.54166666663</v>
      </c>
      <c r="J62" s="28">
        <f t="shared" si="3"/>
        <v>539294.54166666663</v>
      </c>
      <c r="K62" s="28">
        <f t="shared" si="6"/>
        <v>539294.54166666663</v>
      </c>
      <c r="L62" s="28">
        <f t="shared" si="4"/>
        <v>539294.54166666663</v>
      </c>
      <c r="M62" s="28">
        <f t="shared" si="7"/>
        <v>355934.39749999996</v>
      </c>
      <c r="N62" s="28">
        <f t="shared" si="5"/>
        <v>355934.39749999996</v>
      </c>
      <c r="O62" s="11">
        <f t="shared" si="9"/>
        <v>1973818.0225</v>
      </c>
      <c r="P62" s="11">
        <f t="shared" si="9"/>
        <v>1973818.0225</v>
      </c>
      <c r="Q62" s="19">
        <f t="shared" si="8"/>
        <v>3947636.0449999999</v>
      </c>
    </row>
    <row r="63" spans="1:17" x14ac:dyDescent="0.5">
      <c r="A63" s="13" t="s">
        <v>74</v>
      </c>
      <c r="B63" s="14" t="s">
        <v>446</v>
      </c>
      <c r="C63" s="15" t="s">
        <v>447</v>
      </c>
      <c r="D63" s="16" t="s">
        <v>417</v>
      </c>
      <c r="E63" s="17">
        <v>0.66999999999999993</v>
      </c>
      <c r="F63" s="18">
        <v>135716799</v>
      </c>
      <c r="G63" s="28">
        <f t="shared" si="6"/>
        <v>7577521.2774999989</v>
      </c>
      <c r="H63" s="28">
        <f t="shared" si="1"/>
        <v>3732211.9725000006</v>
      </c>
      <c r="I63" s="28">
        <f t="shared" si="6"/>
        <v>7577521.2774999989</v>
      </c>
      <c r="J63" s="28">
        <f t="shared" si="3"/>
        <v>3732211.9725000006</v>
      </c>
      <c r="K63" s="28">
        <f t="shared" si="6"/>
        <v>7577521.2774999989</v>
      </c>
      <c r="L63" s="28">
        <f t="shared" si="4"/>
        <v>3732211.9725000006</v>
      </c>
      <c r="M63" s="28">
        <f t="shared" si="7"/>
        <v>5001164.0431499993</v>
      </c>
      <c r="N63" s="28">
        <f t="shared" si="5"/>
        <v>2463259.9018500005</v>
      </c>
      <c r="O63" s="11">
        <f t="shared" si="9"/>
        <v>27733727.875649996</v>
      </c>
      <c r="P63" s="11">
        <f t="shared" si="9"/>
        <v>13659895.819350002</v>
      </c>
      <c r="Q63" s="19">
        <f t="shared" si="8"/>
        <v>41393623.695</v>
      </c>
    </row>
    <row r="64" spans="1:17" x14ac:dyDescent="0.5">
      <c r="A64" s="13" t="s">
        <v>75</v>
      </c>
      <c r="B64" s="14" t="s">
        <v>448</v>
      </c>
      <c r="C64" s="15" t="s">
        <v>449</v>
      </c>
      <c r="D64" s="16" t="s">
        <v>327</v>
      </c>
      <c r="E64" s="17">
        <v>0.5</v>
      </c>
      <c r="F64" s="18">
        <v>35435378</v>
      </c>
      <c r="G64" s="28">
        <f t="shared" si="6"/>
        <v>1476474.0833333333</v>
      </c>
      <c r="H64" s="28">
        <f t="shared" si="1"/>
        <v>1476474.0833333333</v>
      </c>
      <c r="I64" s="28">
        <f t="shared" si="6"/>
        <v>1476474.0833333333</v>
      </c>
      <c r="J64" s="28">
        <f t="shared" si="3"/>
        <v>1476474.0833333333</v>
      </c>
      <c r="K64" s="28">
        <f t="shared" si="6"/>
        <v>1476474.0833333333</v>
      </c>
      <c r="L64" s="28">
        <f t="shared" si="4"/>
        <v>1476474.0833333333</v>
      </c>
      <c r="M64" s="28">
        <f t="shared" si="7"/>
        <v>974472.89500000002</v>
      </c>
      <c r="N64" s="28">
        <f t="shared" si="5"/>
        <v>974472.89500000002</v>
      </c>
      <c r="O64" s="11">
        <f t="shared" si="9"/>
        <v>5403895.1449999996</v>
      </c>
      <c r="P64" s="11">
        <f t="shared" si="9"/>
        <v>5403895.1449999996</v>
      </c>
      <c r="Q64" s="19">
        <f t="shared" si="8"/>
        <v>10807790.289999999</v>
      </c>
    </row>
    <row r="65" spans="1:17" x14ac:dyDescent="0.5">
      <c r="A65" s="13" t="s">
        <v>76</v>
      </c>
      <c r="B65" s="14" t="s">
        <v>450</v>
      </c>
      <c r="C65" s="15" t="s">
        <v>451</v>
      </c>
      <c r="D65" s="16" t="s">
        <v>327</v>
      </c>
      <c r="E65" s="17">
        <v>0.5</v>
      </c>
      <c r="F65" s="18">
        <v>5672447</v>
      </c>
      <c r="G65" s="28">
        <f t="shared" si="6"/>
        <v>236351.95833333334</v>
      </c>
      <c r="H65" s="28">
        <f t="shared" si="1"/>
        <v>236351.95833333334</v>
      </c>
      <c r="I65" s="28">
        <f t="shared" si="6"/>
        <v>236351.95833333334</v>
      </c>
      <c r="J65" s="28">
        <f t="shared" si="3"/>
        <v>236351.95833333334</v>
      </c>
      <c r="K65" s="28">
        <f t="shared" si="6"/>
        <v>236351.95833333334</v>
      </c>
      <c r="L65" s="28">
        <f t="shared" si="4"/>
        <v>236351.95833333334</v>
      </c>
      <c r="M65" s="28">
        <f t="shared" si="7"/>
        <v>155992.29250000001</v>
      </c>
      <c r="N65" s="28">
        <f t="shared" si="5"/>
        <v>155992.29250000001</v>
      </c>
      <c r="O65" s="11">
        <f t="shared" si="9"/>
        <v>865048.16749999998</v>
      </c>
      <c r="P65" s="11">
        <f t="shared" si="9"/>
        <v>865048.16749999998</v>
      </c>
      <c r="Q65" s="19">
        <f t="shared" si="8"/>
        <v>1730096.335</v>
      </c>
    </row>
    <row r="66" spans="1:17" x14ac:dyDescent="0.5">
      <c r="A66" s="13" t="s">
        <v>77</v>
      </c>
      <c r="B66" s="14" t="s">
        <v>452</v>
      </c>
      <c r="C66" s="15" t="s">
        <v>453</v>
      </c>
      <c r="D66" s="16" t="s">
        <v>454</v>
      </c>
      <c r="E66" s="17">
        <v>1</v>
      </c>
      <c r="F66" s="18">
        <v>100838709</v>
      </c>
      <c r="G66" s="28">
        <f t="shared" si="6"/>
        <v>8403225.75</v>
      </c>
      <c r="H66" s="28">
        <f t="shared" si="1"/>
        <v>0</v>
      </c>
      <c r="I66" s="28">
        <f t="shared" si="6"/>
        <v>8403225.75</v>
      </c>
      <c r="J66" s="28">
        <f t="shared" si="3"/>
        <v>0</v>
      </c>
      <c r="K66" s="28">
        <f t="shared" si="6"/>
        <v>8403225.75</v>
      </c>
      <c r="L66" s="28">
        <f t="shared" si="4"/>
        <v>0</v>
      </c>
      <c r="M66" s="28">
        <f t="shared" si="7"/>
        <v>5546128.9950000001</v>
      </c>
      <c r="N66" s="28">
        <f t="shared" si="5"/>
        <v>0</v>
      </c>
      <c r="O66" s="11">
        <f t="shared" si="9"/>
        <v>30755806.245000001</v>
      </c>
      <c r="P66" s="11">
        <f t="shared" si="9"/>
        <v>0</v>
      </c>
      <c r="Q66" s="19">
        <f t="shared" si="8"/>
        <v>30755806.245000001</v>
      </c>
    </row>
    <row r="67" spans="1:17" x14ac:dyDescent="0.5">
      <c r="A67" s="13" t="s">
        <v>78</v>
      </c>
      <c r="B67" s="14" t="s">
        <v>455</v>
      </c>
      <c r="C67" s="15" t="s">
        <v>456</v>
      </c>
      <c r="D67" s="16" t="s">
        <v>327</v>
      </c>
      <c r="E67" s="17">
        <v>0.5</v>
      </c>
      <c r="F67" s="18">
        <v>18683984</v>
      </c>
      <c r="G67" s="28">
        <f t="shared" si="6"/>
        <v>778499.33333333337</v>
      </c>
      <c r="H67" s="28">
        <f t="shared" si="1"/>
        <v>778499.33333333337</v>
      </c>
      <c r="I67" s="28">
        <f t="shared" si="6"/>
        <v>778499.33333333337</v>
      </c>
      <c r="J67" s="28">
        <f t="shared" si="3"/>
        <v>778499.33333333337</v>
      </c>
      <c r="K67" s="28">
        <f t="shared" si="6"/>
        <v>778499.33333333337</v>
      </c>
      <c r="L67" s="28">
        <f t="shared" si="4"/>
        <v>778499.33333333337</v>
      </c>
      <c r="M67" s="28">
        <f t="shared" si="7"/>
        <v>513809.56000000006</v>
      </c>
      <c r="N67" s="28">
        <f t="shared" si="5"/>
        <v>513809.56000000006</v>
      </c>
      <c r="O67" s="11">
        <f t="shared" si="9"/>
        <v>2849307.56</v>
      </c>
      <c r="P67" s="11">
        <f t="shared" si="9"/>
        <v>2849307.56</v>
      </c>
      <c r="Q67" s="19">
        <f t="shared" si="8"/>
        <v>5698615.1200000001</v>
      </c>
    </row>
    <row r="68" spans="1:17" x14ac:dyDescent="0.5">
      <c r="A68" s="13" t="s">
        <v>79</v>
      </c>
      <c r="B68" s="14" t="s">
        <v>457</v>
      </c>
      <c r="C68" s="15" t="s">
        <v>458</v>
      </c>
      <c r="D68" s="16" t="s">
        <v>347</v>
      </c>
      <c r="E68" s="17">
        <v>1</v>
      </c>
      <c r="F68" s="18">
        <v>52484395</v>
      </c>
      <c r="G68" s="28">
        <f t="shared" si="6"/>
        <v>4373699.583333333</v>
      </c>
      <c r="H68" s="28">
        <f t="shared" si="1"/>
        <v>0</v>
      </c>
      <c r="I68" s="28">
        <f t="shared" si="6"/>
        <v>4373699.583333333</v>
      </c>
      <c r="J68" s="28">
        <f t="shared" si="3"/>
        <v>0</v>
      </c>
      <c r="K68" s="28">
        <f t="shared" si="6"/>
        <v>4373699.583333333</v>
      </c>
      <c r="L68" s="28">
        <f t="shared" si="4"/>
        <v>0</v>
      </c>
      <c r="M68" s="28">
        <f t="shared" si="7"/>
        <v>2886641.7250000001</v>
      </c>
      <c r="N68" s="28">
        <f t="shared" si="5"/>
        <v>0</v>
      </c>
      <c r="O68" s="11">
        <f t="shared" si="9"/>
        <v>16007740.475</v>
      </c>
      <c r="P68" s="11">
        <f t="shared" si="9"/>
        <v>0</v>
      </c>
      <c r="Q68" s="19">
        <f t="shared" si="8"/>
        <v>16007740.475</v>
      </c>
    </row>
    <row r="69" spans="1:17" x14ac:dyDescent="0.5">
      <c r="A69" s="13" t="s">
        <v>80</v>
      </c>
      <c r="B69" s="14" t="s">
        <v>459</v>
      </c>
      <c r="C69" s="15" t="s">
        <v>460</v>
      </c>
      <c r="D69" s="16" t="s">
        <v>327</v>
      </c>
      <c r="E69" s="17">
        <v>0.5</v>
      </c>
      <c r="F69" s="18">
        <v>9837944</v>
      </c>
      <c r="G69" s="28">
        <f t="shared" si="6"/>
        <v>409914.33333333331</v>
      </c>
      <c r="H69" s="28">
        <f t="shared" ref="H69:H132" si="10">$F69/12*(1-$E69)</f>
        <v>409914.33333333331</v>
      </c>
      <c r="I69" s="28">
        <f t="shared" si="6"/>
        <v>409914.33333333331</v>
      </c>
      <c r="J69" s="28">
        <f t="shared" ref="J69:J132" si="11">$F69/12*(1-$E69)</f>
        <v>409914.33333333331</v>
      </c>
      <c r="K69" s="28">
        <f t="shared" si="6"/>
        <v>409914.33333333331</v>
      </c>
      <c r="L69" s="28">
        <f t="shared" ref="L69:L132" si="12">$F69/12*(1-$E69)</f>
        <v>409914.33333333331</v>
      </c>
      <c r="M69" s="28">
        <f t="shared" si="7"/>
        <v>270543.46000000002</v>
      </c>
      <c r="N69" s="28">
        <f t="shared" ref="N69:N132" si="13">$F69/12*(1-$E69)*$T$2</f>
        <v>270543.46000000002</v>
      </c>
      <c r="O69" s="11">
        <f t="shared" si="9"/>
        <v>1500286.46</v>
      </c>
      <c r="P69" s="11">
        <f t="shared" si="9"/>
        <v>1500286.46</v>
      </c>
      <c r="Q69" s="19">
        <f t="shared" si="8"/>
        <v>3000572.92</v>
      </c>
    </row>
    <row r="70" spans="1:17" x14ac:dyDescent="0.5">
      <c r="A70" s="13" t="s">
        <v>81</v>
      </c>
      <c r="B70" s="14" t="s">
        <v>461</v>
      </c>
      <c r="C70" s="15" t="s">
        <v>462</v>
      </c>
      <c r="D70" s="16" t="s">
        <v>327</v>
      </c>
      <c r="E70" s="17">
        <v>0.5</v>
      </c>
      <c r="F70" s="18">
        <v>36954961</v>
      </c>
      <c r="G70" s="28">
        <f t="shared" ref="G70:K133" si="14">$F70/12*$E70</f>
        <v>1539790.0416666667</v>
      </c>
      <c r="H70" s="28">
        <f t="shared" si="10"/>
        <v>1539790.0416666667</v>
      </c>
      <c r="I70" s="28">
        <f t="shared" si="14"/>
        <v>1539790.0416666667</v>
      </c>
      <c r="J70" s="28">
        <f t="shared" si="11"/>
        <v>1539790.0416666667</v>
      </c>
      <c r="K70" s="28">
        <f t="shared" si="14"/>
        <v>1539790.0416666667</v>
      </c>
      <c r="L70" s="28">
        <f t="shared" si="12"/>
        <v>1539790.0416666667</v>
      </c>
      <c r="M70" s="28">
        <f t="shared" ref="M70:M133" si="15">$F70/12*$E70*$T$2</f>
        <v>1016261.4275000001</v>
      </c>
      <c r="N70" s="28">
        <f t="shared" si="13"/>
        <v>1016261.4275000001</v>
      </c>
      <c r="O70" s="11">
        <f t="shared" ref="O70:P133" si="16">SUM(G70,I70,K70,M70)</f>
        <v>5635631.5525000002</v>
      </c>
      <c r="P70" s="11">
        <f t="shared" si="16"/>
        <v>5635631.5525000002</v>
      </c>
      <c r="Q70" s="19">
        <f t="shared" ref="Q70:Q133" si="17">SUM(O70:P70)</f>
        <v>11271263.105</v>
      </c>
    </row>
    <row r="71" spans="1:17" x14ac:dyDescent="0.5">
      <c r="A71" s="13" t="s">
        <v>82</v>
      </c>
      <c r="B71" s="14" t="s">
        <v>463</v>
      </c>
      <c r="C71" s="15" t="s">
        <v>464</v>
      </c>
      <c r="D71" s="16" t="s">
        <v>342</v>
      </c>
      <c r="E71" s="17">
        <v>0.66999999999999993</v>
      </c>
      <c r="F71" s="18">
        <v>62228246</v>
      </c>
      <c r="G71" s="28">
        <f t="shared" si="14"/>
        <v>3474410.4016666664</v>
      </c>
      <c r="H71" s="28">
        <f t="shared" si="10"/>
        <v>1711276.7650000004</v>
      </c>
      <c r="I71" s="28">
        <f t="shared" si="14"/>
        <v>3474410.4016666664</v>
      </c>
      <c r="J71" s="28">
        <f t="shared" si="11"/>
        <v>1711276.7650000004</v>
      </c>
      <c r="K71" s="28">
        <f t="shared" si="14"/>
        <v>3474410.4016666664</v>
      </c>
      <c r="L71" s="28">
        <f t="shared" si="12"/>
        <v>1711276.7650000004</v>
      </c>
      <c r="M71" s="28">
        <f t="shared" si="15"/>
        <v>2293110.8651000001</v>
      </c>
      <c r="N71" s="28">
        <f t="shared" si="13"/>
        <v>1129442.6649000002</v>
      </c>
      <c r="O71" s="11">
        <f t="shared" si="16"/>
        <v>12716342.070099998</v>
      </c>
      <c r="P71" s="11">
        <f t="shared" si="16"/>
        <v>6263272.9599000011</v>
      </c>
      <c r="Q71" s="19">
        <f t="shared" si="17"/>
        <v>18979615.030000001</v>
      </c>
    </row>
    <row r="72" spans="1:17" x14ac:dyDescent="0.5">
      <c r="A72" s="13" t="s">
        <v>83</v>
      </c>
      <c r="B72" s="14" t="s">
        <v>465</v>
      </c>
      <c r="C72" s="15" t="s">
        <v>466</v>
      </c>
      <c r="D72" s="16" t="s">
        <v>327</v>
      </c>
      <c r="E72" s="17">
        <v>0.5</v>
      </c>
      <c r="F72" s="18">
        <v>26015436</v>
      </c>
      <c r="G72" s="28">
        <f t="shared" si="14"/>
        <v>1083976.5</v>
      </c>
      <c r="H72" s="28">
        <f t="shared" si="10"/>
        <v>1083976.5</v>
      </c>
      <c r="I72" s="28">
        <f t="shared" si="14"/>
        <v>1083976.5</v>
      </c>
      <c r="J72" s="28">
        <f t="shared" si="11"/>
        <v>1083976.5</v>
      </c>
      <c r="K72" s="28">
        <f t="shared" si="14"/>
        <v>1083976.5</v>
      </c>
      <c r="L72" s="28">
        <f t="shared" si="12"/>
        <v>1083976.5</v>
      </c>
      <c r="M72" s="28">
        <f t="shared" si="15"/>
        <v>715424.49</v>
      </c>
      <c r="N72" s="28">
        <f t="shared" si="13"/>
        <v>715424.49</v>
      </c>
      <c r="O72" s="11">
        <f t="shared" si="16"/>
        <v>3967353.99</v>
      </c>
      <c r="P72" s="11">
        <f t="shared" si="16"/>
        <v>3967353.99</v>
      </c>
      <c r="Q72" s="19">
        <f t="shared" si="17"/>
        <v>7934707.9800000004</v>
      </c>
    </row>
    <row r="73" spans="1:17" x14ac:dyDescent="0.5">
      <c r="A73" s="13" t="s">
        <v>84</v>
      </c>
      <c r="B73" s="14" t="s">
        <v>467</v>
      </c>
      <c r="C73" s="15" t="s">
        <v>468</v>
      </c>
      <c r="D73" s="16" t="s">
        <v>358</v>
      </c>
      <c r="E73" s="17">
        <v>0.5</v>
      </c>
      <c r="F73" s="18">
        <v>17171637</v>
      </c>
      <c r="G73" s="28">
        <f t="shared" si="14"/>
        <v>715484.875</v>
      </c>
      <c r="H73" s="28">
        <f t="shared" si="10"/>
        <v>715484.875</v>
      </c>
      <c r="I73" s="28">
        <f t="shared" si="14"/>
        <v>715484.875</v>
      </c>
      <c r="J73" s="28">
        <f t="shared" si="11"/>
        <v>715484.875</v>
      </c>
      <c r="K73" s="28">
        <f t="shared" si="14"/>
        <v>715484.875</v>
      </c>
      <c r="L73" s="28">
        <f t="shared" si="12"/>
        <v>715484.875</v>
      </c>
      <c r="M73" s="28">
        <f t="shared" si="15"/>
        <v>472220.01750000002</v>
      </c>
      <c r="N73" s="28">
        <f t="shared" si="13"/>
        <v>472220.01750000002</v>
      </c>
      <c r="O73" s="11">
        <f t="shared" si="16"/>
        <v>2618674.6425000001</v>
      </c>
      <c r="P73" s="11">
        <f t="shared" si="16"/>
        <v>2618674.6425000001</v>
      </c>
      <c r="Q73" s="19">
        <f t="shared" si="17"/>
        <v>5237349.2850000001</v>
      </c>
    </row>
    <row r="74" spans="1:17" x14ac:dyDescent="0.5">
      <c r="A74" s="13" t="s">
        <v>85</v>
      </c>
      <c r="B74" s="14" t="s">
        <v>469</v>
      </c>
      <c r="C74" s="15" t="s">
        <v>470</v>
      </c>
      <c r="D74" s="16" t="s">
        <v>327</v>
      </c>
      <c r="E74" s="17">
        <v>0.5</v>
      </c>
      <c r="F74" s="18">
        <v>58540216</v>
      </c>
      <c r="G74" s="28">
        <f t="shared" si="14"/>
        <v>2439175.6666666665</v>
      </c>
      <c r="H74" s="28">
        <f t="shared" si="10"/>
        <v>2439175.6666666665</v>
      </c>
      <c r="I74" s="28">
        <f t="shared" si="14"/>
        <v>2439175.6666666665</v>
      </c>
      <c r="J74" s="28">
        <f t="shared" si="11"/>
        <v>2439175.6666666665</v>
      </c>
      <c r="K74" s="28">
        <f t="shared" si="14"/>
        <v>2439175.6666666665</v>
      </c>
      <c r="L74" s="28">
        <f t="shared" si="12"/>
        <v>2439175.6666666665</v>
      </c>
      <c r="M74" s="28">
        <f t="shared" si="15"/>
        <v>1609855.94</v>
      </c>
      <c r="N74" s="28">
        <f t="shared" si="13"/>
        <v>1609855.94</v>
      </c>
      <c r="O74" s="11">
        <f t="shared" si="16"/>
        <v>8927382.9399999995</v>
      </c>
      <c r="P74" s="11">
        <f t="shared" si="16"/>
        <v>8927382.9399999995</v>
      </c>
      <c r="Q74" s="19">
        <f t="shared" si="17"/>
        <v>17854765.879999999</v>
      </c>
    </row>
    <row r="75" spans="1:17" x14ac:dyDescent="0.5">
      <c r="A75" s="13" t="s">
        <v>86</v>
      </c>
      <c r="B75" s="14" t="s">
        <v>471</v>
      </c>
      <c r="C75" s="15" t="s">
        <v>472</v>
      </c>
      <c r="D75" s="16" t="s">
        <v>358</v>
      </c>
      <c r="E75" s="17">
        <v>0.5</v>
      </c>
      <c r="F75" s="18">
        <v>42403410</v>
      </c>
      <c r="G75" s="28">
        <f t="shared" si="14"/>
        <v>1766808.75</v>
      </c>
      <c r="H75" s="28">
        <f t="shared" si="10"/>
        <v>1766808.75</v>
      </c>
      <c r="I75" s="28">
        <f t="shared" si="14"/>
        <v>1766808.75</v>
      </c>
      <c r="J75" s="28">
        <f t="shared" si="11"/>
        <v>1766808.75</v>
      </c>
      <c r="K75" s="28">
        <f t="shared" si="14"/>
        <v>1766808.75</v>
      </c>
      <c r="L75" s="28">
        <f t="shared" si="12"/>
        <v>1766808.75</v>
      </c>
      <c r="M75" s="28">
        <f t="shared" si="15"/>
        <v>1166093.7750000001</v>
      </c>
      <c r="N75" s="28">
        <f t="shared" si="13"/>
        <v>1166093.7750000001</v>
      </c>
      <c r="O75" s="11">
        <f t="shared" si="16"/>
        <v>6466520.0250000004</v>
      </c>
      <c r="P75" s="11">
        <f t="shared" si="16"/>
        <v>6466520.0250000004</v>
      </c>
      <c r="Q75" s="19">
        <f t="shared" si="17"/>
        <v>12933040.050000001</v>
      </c>
    </row>
    <row r="76" spans="1:17" x14ac:dyDescent="0.5">
      <c r="A76" s="13" t="s">
        <v>87</v>
      </c>
      <c r="B76" s="14" t="s">
        <v>473</v>
      </c>
      <c r="C76" s="15" t="s">
        <v>474</v>
      </c>
      <c r="D76" s="16" t="s">
        <v>327</v>
      </c>
      <c r="E76" s="17">
        <v>0.5</v>
      </c>
      <c r="F76" s="18">
        <v>9889917</v>
      </c>
      <c r="G76" s="28">
        <f t="shared" si="14"/>
        <v>412079.875</v>
      </c>
      <c r="H76" s="28">
        <f t="shared" si="10"/>
        <v>412079.875</v>
      </c>
      <c r="I76" s="28">
        <f t="shared" si="14"/>
        <v>412079.875</v>
      </c>
      <c r="J76" s="28">
        <f t="shared" si="11"/>
        <v>412079.875</v>
      </c>
      <c r="K76" s="28">
        <f t="shared" si="14"/>
        <v>412079.875</v>
      </c>
      <c r="L76" s="28">
        <f t="shared" si="12"/>
        <v>412079.875</v>
      </c>
      <c r="M76" s="28">
        <f t="shared" si="15"/>
        <v>271972.71750000003</v>
      </c>
      <c r="N76" s="28">
        <f t="shared" si="13"/>
        <v>271972.71750000003</v>
      </c>
      <c r="O76" s="11">
        <f t="shared" si="16"/>
        <v>1508212.3425</v>
      </c>
      <c r="P76" s="11">
        <f t="shared" si="16"/>
        <v>1508212.3425</v>
      </c>
      <c r="Q76" s="19">
        <f t="shared" si="17"/>
        <v>3016424.6850000001</v>
      </c>
    </row>
    <row r="77" spans="1:17" x14ac:dyDescent="0.5">
      <c r="A77" s="13" t="s">
        <v>88</v>
      </c>
      <c r="B77" s="14" t="s">
        <v>475</v>
      </c>
      <c r="C77" s="15" t="s">
        <v>476</v>
      </c>
      <c r="D77" s="16" t="s">
        <v>347</v>
      </c>
      <c r="E77" s="17">
        <v>0.5</v>
      </c>
      <c r="F77" s="18">
        <v>40406349</v>
      </c>
      <c r="G77" s="28">
        <f t="shared" si="14"/>
        <v>1683597.875</v>
      </c>
      <c r="H77" s="28">
        <f t="shared" si="10"/>
        <v>1683597.875</v>
      </c>
      <c r="I77" s="28">
        <f t="shared" si="14"/>
        <v>1683597.875</v>
      </c>
      <c r="J77" s="28">
        <f t="shared" si="11"/>
        <v>1683597.875</v>
      </c>
      <c r="K77" s="28">
        <f t="shared" si="14"/>
        <v>1683597.875</v>
      </c>
      <c r="L77" s="28">
        <f t="shared" si="12"/>
        <v>1683597.875</v>
      </c>
      <c r="M77" s="28">
        <f t="shared" si="15"/>
        <v>1111174.5975000001</v>
      </c>
      <c r="N77" s="28">
        <f t="shared" si="13"/>
        <v>1111174.5975000001</v>
      </c>
      <c r="O77" s="11">
        <f t="shared" si="16"/>
        <v>6161968.2225000001</v>
      </c>
      <c r="P77" s="11">
        <f t="shared" si="16"/>
        <v>6161968.2225000001</v>
      </c>
      <c r="Q77" s="19">
        <f t="shared" si="17"/>
        <v>12323936.445</v>
      </c>
    </row>
    <row r="78" spans="1:17" x14ac:dyDescent="0.5">
      <c r="A78" s="13" t="s">
        <v>89</v>
      </c>
      <c r="B78" s="14" t="s">
        <v>477</v>
      </c>
      <c r="C78" s="15" t="s">
        <v>478</v>
      </c>
      <c r="D78" s="16" t="s">
        <v>358</v>
      </c>
      <c r="E78" s="17">
        <v>0.5</v>
      </c>
      <c r="F78" s="18">
        <v>55418748</v>
      </c>
      <c r="G78" s="28">
        <f t="shared" si="14"/>
        <v>2309114.5</v>
      </c>
      <c r="H78" s="28">
        <f t="shared" si="10"/>
        <v>2309114.5</v>
      </c>
      <c r="I78" s="28">
        <f t="shared" si="14"/>
        <v>2309114.5</v>
      </c>
      <c r="J78" s="28">
        <f t="shared" si="11"/>
        <v>2309114.5</v>
      </c>
      <c r="K78" s="28">
        <f t="shared" si="14"/>
        <v>2309114.5</v>
      </c>
      <c r="L78" s="28">
        <f t="shared" si="12"/>
        <v>2309114.5</v>
      </c>
      <c r="M78" s="28">
        <f t="shared" si="15"/>
        <v>1524015.57</v>
      </c>
      <c r="N78" s="28">
        <f t="shared" si="13"/>
        <v>1524015.57</v>
      </c>
      <c r="O78" s="11">
        <f t="shared" si="16"/>
        <v>8451359.0700000003</v>
      </c>
      <c r="P78" s="11">
        <f t="shared" si="16"/>
        <v>8451359.0700000003</v>
      </c>
      <c r="Q78" s="19">
        <f t="shared" si="17"/>
        <v>16902718.140000001</v>
      </c>
    </row>
    <row r="79" spans="1:17" x14ac:dyDescent="0.5">
      <c r="A79" s="13" t="s">
        <v>90</v>
      </c>
      <c r="B79" s="14" t="s">
        <v>479</v>
      </c>
      <c r="C79" s="15" t="s">
        <v>480</v>
      </c>
      <c r="D79" s="16" t="s">
        <v>327</v>
      </c>
      <c r="E79" s="17">
        <v>0.5</v>
      </c>
      <c r="F79" s="18">
        <v>13075466</v>
      </c>
      <c r="G79" s="28">
        <f t="shared" si="14"/>
        <v>544811.08333333337</v>
      </c>
      <c r="H79" s="28">
        <f t="shared" si="10"/>
        <v>544811.08333333337</v>
      </c>
      <c r="I79" s="28">
        <f t="shared" si="14"/>
        <v>544811.08333333337</v>
      </c>
      <c r="J79" s="28">
        <f t="shared" si="11"/>
        <v>544811.08333333337</v>
      </c>
      <c r="K79" s="28">
        <f t="shared" si="14"/>
        <v>544811.08333333337</v>
      </c>
      <c r="L79" s="28">
        <f t="shared" si="12"/>
        <v>544811.08333333337</v>
      </c>
      <c r="M79" s="28">
        <f t="shared" si="15"/>
        <v>359575.31500000006</v>
      </c>
      <c r="N79" s="28">
        <f t="shared" si="13"/>
        <v>359575.31500000006</v>
      </c>
      <c r="O79" s="11">
        <f t="shared" si="16"/>
        <v>1994008.5649999999</v>
      </c>
      <c r="P79" s="11">
        <f t="shared" si="16"/>
        <v>1994008.5649999999</v>
      </c>
      <c r="Q79" s="19">
        <f t="shared" si="17"/>
        <v>3988017.13</v>
      </c>
    </row>
    <row r="80" spans="1:17" x14ac:dyDescent="0.5">
      <c r="A80" s="13" t="s">
        <v>91</v>
      </c>
      <c r="B80" s="14" t="s">
        <v>481</v>
      </c>
      <c r="C80" s="15" t="s">
        <v>482</v>
      </c>
      <c r="D80" s="16" t="s">
        <v>347</v>
      </c>
      <c r="E80" s="17">
        <v>1</v>
      </c>
      <c r="F80" s="18">
        <v>45950437</v>
      </c>
      <c r="G80" s="28">
        <f t="shared" si="14"/>
        <v>3829203.0833333335</v>
      </c>
      <c r="H80" s="28">
        <f t="shared" si="10"/>
        <v>0</v>
      </c>
      <c r="I80" s="28">
        <f t="shared" si="14"/>
        <v>3829203.0833333335</v>
      </c>
      <c r="J80" s="28">
        <f t="shared" si="11"/>
        <v>0</v>
      </c>
      <c r="K80" s="28">
        <f t="shared" si="14"/>
        <v>3829203.0833333335</v>
      </c>
      <c r="L80" s="28">
        <f t="shared" si="12"/>
        <v>0</v>
      </c>
      <c r="M80" s="28">
        <f t="shared" si="15"/>
        <v>2527274.0350000001</v>
      </c>
      <c r="N80" s="28">
        <f t="shared" si="13"/>
        <v>0</v>
      </c>
      <c r="O80" s="11">
        <f t="shared" si="16"/>
        <v>14014883.285</v>
      </c>
      <c r="P80" s="11">
        <f t="shared" si="16"/>
        <v>0</v>
      </c>
      <c r="Q80" s="19">
        <f t="shared" si="17"/>
        <v>14014883.285</v>
      </c>
    </row>
    <row r="81" spans="1:17" x14ac:dyDescent="0.5">
      <c r="A81" s="13" t="s">
        <v>92</v>
      </c>
      <c r="B81" s="14" t="s">
        <v>483</v>
      </c>
      <c r="C81" s="15" t="s">
        <v>484</v>
      </c>
      <c r="D81" s="16" t="s">
        <v>358</v>
      </c>
      <c r="E81" s="17">
        <v>0.5</v>
      </c>
      <c r="F81" s="18">
        <v>51268978</v>
      </c>
      <c r="G81" s="28">
        <f t="shared" si="14"/>
        <v>2136207.4166666665</v>
      </c>
      <c r="H81" s="28">
        <f t="shared" si="10"/>
        <v>2136207.4166666665</v>
      </c>
      <c r="I81" s="28">
        <f t="shared" si="14"/>
        <v>2136207.4166666665</v>
      </c>
      <c r="J81" s="28">
        <f t="shared" si="11"/>
        <v>2136207.4166666665</v>
      </c>
      <c r="K81" s="28">
        <f t="shared" si="14"/>
        <v>2136207.4166666665</v>
      </c>
      <c r="L81" s="28">
        <f t="shared" si="12"/>
        <v>2136207.4166666665</v>
      </c>
      <c r="M81" s="28">
        <f t="shared" si="15"/>
        <v>1409896.895</v>
      </c>
      <c r="N81" s="28">
        <f t="shared" si="13"/>
        <v>1409896.895</v>
      </c>
      <c r="O81" s="11">
        <f t="shared" si="16"/>
        <v>7818519.1449999996</v>
      </c>
      <c r="P81" s="11">
        <f t="shared" si="16"/>
        <v>7818519.1449999996</v>
      </c>
      <c r="Q81" s="19">
        <f t="shared" si="17"/>
        <v>15637038.289999999</v>
      </c>
    </row>
    <row r="82" spans="1:17" x14ac:dyDescent="0.5">
      <c r="A82" s="13" t="s">
        <v>93</v>
      </c>
      <c r="B82" s="14" t="s">
        <v>485</v>
      </c>
      <c r="C82" s="15" t="s">
        <v>486</v>
      </c>
      <c r="D82" s="16" t="s">
        <v>342</v>
      </c>
      <c r="E82" s="17">
        <v>0.66999999999999993</v>
      </c>
      <c r="F82" s="18">
        <v>57623362</v>
      </c>
      <c r="G82" s="28">
        <f t="shared" si="14"/>
        <v>3217304.3783333329</v>
      </c>
      <c r="H82" s="28">
        <f t="shared" si="10"/>
        <v>1584642.4550000003</v>
      </c>
      <c r="I82" s="28">
        <f t="shared" si="14"/>
        <v>3217304.3783333329</v>
      </c>
      <c r="J82" s="28">
        <f t="shared" si="11"/>
        <v>1584642.4550000003</v>
      </c>
      <c r="K82" s="28">
        <f t="shared" si="14"/>
        <v>3217304.3783333329</v>
      </c>
      <c r="L82" s="28">
        <f t="shared" si="12"/>
        <v>1584642.4550000003</v>
      </c>
      <c r="M82" s="28">
        <f t="shared" si="15"/>
        <v>2123420.8896999997</v>
      </c>
      <c r="N82" s="28">
        <f t="shared" si="13"/>
        <v>1045864.0203000002</v>
      </c>
      <c r="O82" s="11">
        <f t="shared" si="16"/>
        <v>11775334.024699997</v>
      </c>
      <c r="P82" s="11">
        <f t="shared" si="16"/>
        <v>5799791.3853000011</v>
      </c>
      <c r="Q82" s="19">
        <f t="shared" si="17"/>
        <v>17575125.409999996</v>
      </c>
    </row>
    <row r="83" spans="1:17" x14ac:dyDescent="0.5">
      <c r="A83" s="13" t="s">
        <v>94</v>
      </c>
      <c r="B83" s="14" t="s">
        <v>487</v>
      </c>
      <c r="C83" s="15" t="s">
        <v>488</v>
      </c>
      <c r="D83" s="16" t="s">
        <v>327</v>
      </c>
      <c r="E83" s="17">
        <v>0.5</v>
      </c>
      <c r="F83" s="18">
        <v>7798775</v>
      </c>
      <c r="G83" s="28">
        <f t="shared" si="14"/>
        <v>324948.95833333331</v>
      </c>
      <c r="H83" s="28">
        <f t="shared" si="10"/>
        <v>324948.95833333331</v>
      </c>
      <c r="I83" s="28">
        <f t="shared" si="14"/>
        <v>324948.95833333331</v>
      </c>
      <c r="J83" s="28">
        <f t="shared" si="11"/>
        <v>324948.95833333331</v>
      </c>
      <c r="K83" s="28">
        <f t="shared" si="14"/>
        <v>324948.95833333331</v>
      </c>
      <c r="L83" s="28">
        <f t="shared" si="12"/>
        <v>324948.95833333331</v>
      </c>
      <c r="M83" s="28">
        <f t="shared" si="15"/>
        <v>214466.3125</v>
      </c>
      <c r="N83" s="28">
        <f t="shared" si="13"/>
        <v>214466.3125</v>
      </c>
      <c r="O83" s="11">
        <f t="shared" si="16"/>
        <v>1189313.1875</v>
      </c>
      <c r="P83" s="11">
        <f t="shared" si="16"/>
        <v>1189313.1875</v>
      </c>
      <c r="Q83" s="19">
        <f t="shared" si="17"/>
        <v>2378626.375</v>
      </c>
    </row>
    <row r="84" spans="1:17" x14ac:dyDescent="0.5">
      <c r="A84" s="13" t="s">
        <v>95</v>
      </c>
      <c r="B84" s="14" t="s">
        <v>489</v>
      </c>
      <c r="C84" s="15" t="s">
        <v>490</v>
      </c>
      <c r="D84" s="16" t="s">
        <v>327</v>
      </c>
      <c r="E84" s="17">
        <v>0.5</v>
      </c>
      <c r="F84" s="18">
        <v>19047873</v>
      </c>
      <c r="G84" s="28">
        <f t="shared" si="14"/>
        <v>793661.375</v>
      </c>
      <c r="H84" s="28">
        <f t="shared" si="10"/>
        <v>793661.375</v>
      </c>
      <c r="I84" s="28">
        <f t="shared" si="14"/>
        <v>793661.375</v>
      </c>
      <c r="J84" s="28">
        <f t="shared" si="11"/>
        <v>793661.375</v>
      </c>
      <c r="K84" s="28">
        <f t="shared" si="14"/>
        <v>793661.375</v>
      </c>
      <c r="L84" s="28">
        <f t="shared" si="12"/>
        <v>793661.375</v>
      </c>
      <c r="M84" s="28">
        <f t="shared" si="15"/>
        <v>523816.50750000001</v>
      </c>
      <c r="N84" s="28">
        <f t="shared" si="13"/>
        <v>523816.50750000001</v>
      </c>
      <c r="O84" s="11">
        <f t="shared" si="16"/>
        <v>2904800.6324999998</v>
      </c>
      <c r="P84" s="11">
        <f t="shared" si="16"/>
        <v>2904800.6324999998</v>
      </c>
      <c r="Q84" s="19">
        <f t="shared" si="17"/>
        <v>5809601.2649999997</v>
      </c>
    </row>
    <row r="85" spans="1:17" x14ac:dyDescent="0.5">
      <c r="A85" s="13" t="s">
        <v>96</v>
      </c>
      <c r="B85" s="14" t="s">
        <v>491</v>
      </c>
      <c r="C85" s="15" t="s">
        <v>492</v>
      </c>
      <c r="D85" s="16" t="s">
        <v>327</v>
      </c>
      <c r="E85" s="17">
        <v>0.5</v>
      </c>
      <c r="F85" s="18">
        <v>15688675</v>
      </c>
      <c r="G85" s="28">
        <f t="shared" si="14"/>
        <v>653694.79166666663</v>
      </c>
      <c r="H85" s="28">
        <f t="shared" si="10"/>
        <v>653694.79166666663</v>
      </c>
      <c r="I85" s="28">
        <f t="shared" si="14"/>
        <v>653694.79166666663</v>
      </c>
      <c r="J85" s="28">
        <f t="shared" si="11"/>
        <v>653694.79166666663</v>
      </c>
      <c r="K85" s="28">
        <f t="shared" si="14"/>
        <v>653694.79166666663</v>
      </c>
      <c r="L85" s="28">
        <f t="shared" si="12"/>
        <v>653694.79166666663</v>
      </c>
      <c r="M85" s="28">
        <f t="shared" si="15"/>
        <v>431438.5625</v>
      </c>
      <c r="N85" s="28">
        <f t="shared" si="13"/>
        <v>431438.5625</v>
      </c>
      <c r="O85" s="11">
        <f t="shared" si="16"/>
        <v>2392522.9375</v>
      </c>
      <c r="P85" s="11">
        <f t="shared" si="16"/>
        <v>2392522.9375</v>
      </c>
      <c r="Q85" s="19">
        <f t="shared" si="17"/>
        <v>4785045.875</v>
      </c>
    </row>
    <row r="86" spans="1:17" x14ac:dyDescent="0.5">
      <c r="A86" s="13" t="s">
        <v>97</v>
      </c>
      <c r="B86" s="14" t="s">
        <v>493</v>
      </c>
      <c r="C86" s="15" t="s">
        <v>494</v>
      </c>
      <c r="D86" s="16" t="s">
        <v>327</v>
      </c>
      <c r="E86" s="17">
        <v>0.5</v>
      </c>
      <c r="F86" s="18">
        <v>18685720</v>
      </c>
      <c r="G86" s="28">
        <f t="shared" si="14"/>
        <v>778571.66666666663</v>
      </c>
      <c r="H86" s="28">
        <f t="shared" si="10"/>
        <v>778571.66666666663</v>
      </c>
      <c r="I86" s="28">
        <f t="shared" si="14"/>
        <v>778571.66666666663</v>
      </c>
      <c r="J86" s="28">
        <f t="shared" si="11"/>
        <v>778571.66666666663</v>
      </c>
      <c r="K86" s="28">
        <f t="shared" si="14"/>
        <v>778571.66666666663</v>
      </c>
      <c r="L86" s="28">
        <f t="shared" si="12"/>
        <v>778571.66666666663</v>
      </c>
      <c r="M86" s="28">
        <f t="shared" si="15"/>
        <v>513857.3</v>
      </c>
      <c r="N86" s="28">
        <f t="shared" si="13"/>
        <v>513857.3</v>
      </c>
      <c r="O86" s="11">
        <f t="shared" si="16"/>
        <v>2849572.3</v>
      </c>
      <c r="P86" s="11">
        <f t="shared" si="16"/>
        <v>2849572.3</v>
      </c>
      <c r="Q86" s="19">
        <f t="shared" si="17"/>
        <v>5699144.5999999996</v>
      </c>
    </row>
    <row r="87" spans="1:17" x14ac:dyDescent="0.5">
      <c r="A87" s="13" t="s">
        <v>98</v>
      </c>
      <c r="B87" s="14" t="s">
        <v>495</v>
      </c>
      <c r="C87" s="15" t="s">
        <v>496</v>
      </c>
      <c r="D87" s="16" t="s">
        <v>327</v>
      </c>
      <c r="E87" s="17">
        <v>0.5</v>
      </c>
      <c r="F87" s="18">
        <v>22870479</v>
      </c>
      <c r="G87" s="28">
        <f t="shared" si="14"/>
        <v>952936.625</v>
      </c>
      <c r="H87" s="28">
        <f t="shared" si="10"/>
        <v>952936.625</v>
      </c>
      <c r="I87" s="28">
        <f t="shared" si="14"/>
        <v>952936.625</v>
      </c>
      <c r="J87" s="28">
        <f t="shared" si="11"/>
        <v>952936.625</v>
      </c>
      <c r="K87" s="28">
        <f t="shared" si="14"/>
        <v>952936.625</v>
      </c>
      <c r="L87" s="28">
        <f t="shared" si="12"/>
        <v>952936.625</v>
      </c>
      <c r="M87" s="28">
        <f t="shared" si="15"/>
        <v>628938.17249999999</v>
      </c>
      <c r="N87" s="28">
        <f t="shared" si="13"/>
        <v>628938.17249999999</v>
      </c>
      <c r="O87" s="11">
        <f t="shared" si="16"/>
        <v>3487748.0474999999</v>
      </c>
      <c r="P87" s="11">
        <f t="shared" si="16"/>
        <v>3487748.0474999999</v>
      </c>
      <c r="Q87" s="19">
        <f t="shared" si="17"/>
        <v>6975496.0949999997</v>
      </c>
    </row>
    <row r="88" spans="1:17" x14ac:dyDescent="0.5">
      <c r="A88" s="13" t="s">
        <v>99</v>
      </c>
      <c r="B88" s="14" t="s">
        <v>497</v>
      </c>
      <c r="C88" s="15" t="s">
        <v>498</v>
      </c>
      <c r="D88" s="16" t="s">
        <v>358</v>
      </c>
      <c r="E88" s="17">
        <v>0.5</v>
      </c>
      <c r="F88" s="18">
        <v>36478319</v>
      </c>
      <c r="G88" s="28">
        <f t="shared" si="14"/>
        <v>1519929.9583333333</v>
      </c>
      <c r="H88" s="28">
        <f t="shared" si="10"/>
        <v>1519929.9583333333</v>
      </c>
      <c r="I88" s="28">
        <f t="shared" si="14"/>
        <v>1519929.9583333333</v>
      </c>
      <c r="J88" s="28">
        <f t="shared" si="11"/>
        <v>1519929.9583333333</v>
      </c>
      <c r="K88" s="28">
        <f t="shared" si="14"/>
        <v>1519929.9583333333</v>
      </c>
      <c r="L88" s="28">
        <f t="shared" si="12"/>
        <v>1519929.9583333333</v>
      </c>
      <c r="M88" s="28">
        <f t="shared" si="15"/>
        <v>1003153.7725</v>
      </c>
      <c r="N88" s="28">
        <f t="shared" si="13"/>
        <v>1003153.7725</v>
      </c>
      <c r="O88" s="11">
        <f t="shared" si="16"/>
        <v>5562943.6475</v>
      </c>
      <c r="P88" s="11">
        <f t="shared" si="16"/>
        <v>5562943.6475</v>
      </c>
      <c r="Q88" s="19">
        <f t="shared" si="17"/>
        <v>11125887.295</v>
      </c>
    </row>
    <row r="89" spans="1:17" x14ac:dyDescent="0.5">
      <c r="A89" s="13" t="s">
        <v>100</v>
      </c>
      <c r="B89" s="14" t="s">
        <v>499</v>
      </c>
      <c r="C89" s="15" t="s">
        <v>500</v>
      </c>
      <c r="D89" s="16" t="s">
        <v>327</v>
      </c>
      <c r="E89" s="17">
        <v>0.5</v>
      </c>
      <c r="F89" s="18">
        <v>20698404</v>
      </c>
      <c r="G89" s="28">
        <f t="shared" si="14"/>
        <v>862433.5</v>
      </c>
      <c r="H89" s="28">
        <f t="shared" si="10"/>
        <v>862433.5</v>
      </c>
      <c r="I89" s="28">
        <f t="shared" si="14"/>
        <v>862433.5</v>
      </c>
      <c r="J89" s="28">
        <f t="shared" si="11"/>
        <v>862433.5</v>
      </c>
      <c r="K89" s="28">
        <f t="shared" si="14"/>
        <v>862433.5</v>
      </c>
      <c r="L89" s="28">
        <f t="shared" si="12"/>
        <v>862433.5</v>
      </c>
      <c r="M89" s="28">
        <f t="shared" si="15"/>
        <v>569206.11</v>
      </c>
      <c r="N89" s="28">
        <f t="shared" si="13"/>
        <v>569206.11</v>
      </c>
      <c r="O89" s="11">
        <f t="shared" si="16"/>
        <v>3156506.61</v>
      </c>
      <c r="P89" s="11">
        <f t="shared" si="16"/>
        <v>3156506.61</v>
      </c>
      <c r="Q89" s="19">
        <f t="shared" si="17"/>
        <v>6313013.2199999997</v>
      </c>
    </row>
    <row r="90" spans="1:17" x14ac:dyDescent="0.5">
      <c r="A90" s="13" t="s">
        <v>101</v>
      </c>
      <c r="B90" s="14" t="s">
        <v>501</v>
      </c>
      <c r="C90" s="15" t="s">
        <v>502</v>
      </c>
      <c r="D90" s="16" t="s">
        <v>327</v>
      </c>
      <c r="E90" s="17">
        <v>0.5</v>
      </c>
      <c r="F90" s="18">
        <v>32499191</v>
      </c>
      <c r="G90" s="28">
        <f t="shared" si="14"/>
        <v>1354132.9583333333</v>
      </c>
      <c r="H90" s="28">
        <f t="shared" si="10"/>
        <v>1354132.9583333333</v>
      </c>
      <c r="I90" s="28">
        <f t="shared" si="14"/>
        <v>1354132.9583333333</v>
      </c>
      <c r="J90" s="28">
        <f t="shared" si="11"/>
        <v>1354132.9583333333</v>
      </c>
      <c r="K90" s="28">
        <f t="shared" si="14"/>
        <v>1354132.9583333333</v>
      </c>
      <c r="L90" s="28">
        <f t="shared" si="12"/>
        <v>1354132.9583333333</v>
      </c>
      <c r="M90" s="28">
        <f t="shared" si="15"/>
        <v>893727.75249999994</v>
      </c>
      <c r="N90" s="28">
        <f t="shared" si="13"/>
        <v>893727.75249999994</v>
      </c>
      <c r="O90" s="11">
        <f t="shared" si="16"/>
        <v>4956126.6274999995</v>
      </c>
      <c r="P90" s="11">
        <f t="shared" si="16"/>
        <v>4956126.6274999995</v>
      </c>
      <c r="Q90" s="19">
        <f t="shared" si="17"/>
        <v>9912253.254999999</v>
      </c>
    </row>
    <row r="91" spans="1:17" x14ac:dyDescent="0.5">
      <c r="A91" s="13" t="s">
        <v>102</v>
      </c>
      <c r="B91" s="14" t="s">
        <v>503</v>
      </c>
      <c r="C91" s="15" t="s">
        <v>504</v>
      </c>
      <c r="D91" s="16" t="s">
        <v>327</v>
      </c>
      <c r="E91" s="17">
        <v>0.5</v>
      </c>
      <c r="F91" s="18">
        <v>25700440</v>
      </c>
      <c r="G91" s="28">
        <f t="shared" si="14"/>
        <v>1070851.6666666667</v>
      </c>
      <c r="H91" s="28">
        <f t="shared" si="10"/>
        <v>1070851.6666666667</v>
      </c>
      <c r="I91" s="28">
        <f t="shared" si="14"/>
        <v>1070851.6666666667</v>
      </c>
      <c r="J91" s="28">
        <f t="shared" si="11"/>
        <v>1070851.6666666667</v>
      </c>
      <c r="K91" s="28">
        <f t="shared" si="14"/>
        <v>1070851.6666666667</v>
      </c>
      <c r="L91" s="28">
        <f t="shared" si="12"/>
        <v>1070851.6666666667</v>
      </c>
      <c r="M91" s="28">
        <f t="shared" si="15"/>
        <v>706762.10000000009</v>
      </c>
      <c r="N91" s="28">
        <f t="shared" si="13"/>
        <v>706762.10000000009</v>
      </c>
      <c r="O91" s="11">
        <f t="shared" si="16"/>
        <v>3919317.1</v>
      </c>
      <c r="P91" s="11">
        <f t="shared" si="16"/>
        <v>3919317.1</v>
      </c>
      <c r="Q91" s="19">
        <f t="shared" si="17"/>
        <v>7838634.2000000002</v>
      </c>
    </row>
    <row r="92" spans="1:17" x14ac:dyDescent="0.5">
      <c r="A92" s="13" t="s">
        <v>103</v>
      </c>
      <c r="B92" s="14" t="s">
        <v>505</v>
      </c>
      <c r="C92" s="15" t="s">
        <v>506</v>
      </c>
      <c r="D92" s="16" t="s">
        <v>327</v>
      </c>
      <c r="E92" s="17">
        <v>0.5</v>
      </c>
      <c r="F92" s="18">
        <v>26940358</v>
      </c>
      <c r="G92" s="28">
        <f t="shared" si="14"/>
        <v>1122514.9166666667</v>
      </c>
      <c r="H92" s="28">
        <f t="shared" si="10"/>
        <v>1122514.9166666667</v>
      </c>
      <c r="I92" s="28">
        <f t="shared" si="14"/>
        <v>1122514.9166666667</v>
      </c>
      <c r="J92" s="28">
        <f t="shared" si="11"/>
        <v>1122514.9166666667</v>
      </c>
      <c r="K92" s="28">
        <f t="shared" si="14"/>
        <v>1122514.9166666667</v>
      </c>
      <c r="L92" s="28">
        <f t="shared" si="12"/>
        <v>1122514.9166666667</v>
      </c>
      <c r="M92" s="28">
        <f t="shared" si="15"/>
        <v>740859.84500000009</v>
      </c>
      <c r="N92" s="28">
        <f t="shared" si="13"/>
        <v>740859.84500000009</v>
      </c>
      <c r="O92" s="11">
        <f t="shared" si="16"/>
        <v>4108404.5950000002</v>
      </c>
      <c r="P92" s="11">
        <f t="shared" si="16"/>
        <v>4108404.5950000002</v>
      </c>
      <c r="Q92" s="19">
        <f t="shared" si="17"/>
        <v>8216809.1900000004</v>
      </c>
    </row>
    <row r="93" spans="1:17" x14ac:dyDescent="0.5">
      <c r="A93" s="13" t="s">
        <v>104</v>
      </c>
      <c r="B93" s="14" t="s">
        <v>507</v>
      </c>
      <c r="C93" s="15" t="s">
        <v>508</v>
      </c>
      <c r="D93" s="16" t="s">
        <v>327</v>
      </c>
      <c r="E93" s="17">
        <v>0.5</v>
      </c>
      <c r="F93" s="18">
        <v>15047775</v>
      </c>
      <c r="G93" s="28">
        <f t="shared" si="14"/>
        <v>626990.625</v>
      </c>
      <c r="H93" s="28">
        <f t="shared" si="10"/>
        <v>626990.625</v>
      </c>
      <c r="I93" s="28">
        <f t="shared" si="14"/>
        <v>626990.625</v>
      </c>
      <c r="J93" s="28">
        <f t="shared" si="11"/>
        <v>626990.625</v>
      </c>
      <c r="K93" s="28">
        <f t="shared" si="14"/>
        <v>626990.625</v>
      </c>
      <c r="L93" s="28">
        <f t="shared" si="12"/>
        <v>626990.625</v>
      </c>
      <c r="M93" s="28">
        <f t="shared" si="15"/>
        <v>413813.8125</v>
      </c>
      <c r="N93" s="28">
        <f t="shared" si="13"/>
        <v>413813.8125</v>
      </c>
      <c r="O93" s="11">
        <f t="shared" si="16"/>
        <v>2294785.6875</v>
      </c>
      <c r="P93" s="11">
        <f t="shared" si="16"/>
        <v>2294785.6875</v>
      </c>
      <c r="Q93" s="19">
        <f t="shared" si="17"/>
        <v>4589571.375</v>
      </c>
    </row>
    <row r="94" spans="1:17" x14ac:dyDescent="0.5">
      <c r="A94" s="13" t="s">
        <v>105</v>
      </c>
      <c r="B94" s="14" t="s">
        <v>509</v>
      </c>
      <c r="C94" s="15" t="s">
        <v>510</v>
      </c>
      <c r="D94" s="16" t="s">
        <v>327</v>
      </c>
      <c r="E94" s="17">
        <v>0.5</v>
      </c>
      <c r="F94" s="18">
        <v>31740151</v>
      </c>
      <c r="G94" s="28">
        <f t="shared" si="14"/>
        <v>1322506.2916666667</v>
      </c>
      <c r="H94" s="28">
        <f t="shared" si="10"/>
        <v>1322506.2916666667</v>
      </c>
      <c r="I94" s="28">
        <f t="shared" si="14"/>
        <v>1322506.2916666667</v>
      </c>
      <c r="J94" s="28">
        <f t="shared" si="11"/>
        <v>1322506.2916666667</v>
      </c>
      <c r="K94" s="28">
        <f t="shared" si="14"/>
        <v>1322506.2916666667</v>
      </c>
      <c r="L94" s="28">
        <f t="shared" si="12"/>
        <v>1322506.2916666667</v>
      </c>
      <c r="M94" s="28">
        <f t="shared" si="15"/>
        <v>872854.15250000008</v>
      </c>
      <c r="N94" s="28">
        <f t="shared" si="13"/>
        <v>872854.15250000008</v>
      </c>
      <c r="O94" s="11">
        <f t="shared" si="16"/>
        <v>4840373.0274999999</v>
      </c>
      <c r="P94" s="11">
        <f t="shared" si="16"/>
        <v>4840373.0274999999</v>
      </c>
      <c r="Q94" s="19">
        <f t="shared" si="17"/>
        <v>9680746.0549999997</v>
      </c>
    </row>
    <row r="95" spans="1:17" x14ac:dyDescent="0.5">
      <c r="A95" s="13" t="s">
        <v>106</v>
      </c>
      <c r="B95" s="14" t="s">
        <v>511</v>
      </c>
      <c r="C95" s="15" t="s">
        <v>512</v>
      </c>
      <c r="D95" s="16" t="s">
        <v>342</v>
      </c>
      <c r="E95" s="17">
        <v>0.66999999999999993</v>
      </c>
      <c r="F95" s="18">
        <v>46895500</v>
      </c>
      <c r="G95" s="28">
        <f t="shared" si="14"/>
        <v>2618332.083333333</v>
      </c>
      <c r="H95" s="28">
        <f t="shared" si="10"/>
        <v>1289626.2500000002</v>
      </c>
      <c r="I95" s="28">
        <f t="shared" si="14"/>
        <v>2618332.083333333</v>
      </c>
      <c r="J95" s="28">
        <f t="shared" si="11"/>
        <v>1289626.2500000002</v>
      </c>
      <c r="K95" s="28">
        <f t="shared" si="14"/>
        <v>2618332.083333333</v>
      </c>
      <c r="L95" s="28">
        <f t="shared" si="12"/>
        <v>1289626.2500000002</v>
      </c>
      <c r="M95" s="28">
        <f t="shared" si="15"/>
        <v>1728099.1749999998</v>
      </c>
      <c r="N95" s="28">
        <f t="shared" si="13"/>
        <v>851153.32500000019</v>
      </c>
      <c r="O95" s="11">
        <f t="shared" si="16"/>
        <v>9583095.4249999989</v>
      </c>
      <c r="P95" s="11">
        <f t="shared" si="16"/>
        <v>4720032.0750000011</v>
      </c>
      <c r="Q95" s="19">
        <f t="shared" si="17"/>
        <v>14303127.5</v>
      </c>
    </row>
    <row r="96" spans="1:17" x14ac:dyDescent="0.5">
      <c r="A96" s="13" t="s">
        <v>107</v>
      </c>
      <c r="B96" s="14" t="s">
        <v>513</v>
      </c>
      <c r="C96" s="15" t="s">
        <v>514</v>
      </c>
      <c r="D96" s="16" t="s">
        <v>327</v>
      </c>
      <c r="E96" s="17">
        <v>0.5</v>
      </c>
      <c r="F96" s="18">
        <v>18080868</v>
      </c>
      <c r="G96" s="28">
        <f t="shared" si="14"/>
        <v>753369.5</v>
      </c>
      <c r="H96" s="28">
        <f t="shared" si="10"/>
        <v>753369.5</v>
      </c>
      <c r="I96" s="28">
        <f t="shared" si="14"/>
        <v>753369.5</v>
      </c>
      <c r="J96" s="28">
        <f t="shared" si="11"/>
        <v>753369.5</v>
      </c>
      <c r="K96" s="28">
        <f t="shared" si="14"/>
        <v>753369.5</v>
      </c>
      <c r="L96" s="28">
        <f t="shared" si="12"/>
        <v>753369.5</v>
      </c>
      <c r="M96" s="28">
        <f t="shared" si="15"/>
        <v>497223.87</v>
      </c>
      <c r="N96" s="28">
        <f t="shared" si="13"/>
        <v>497223.87</v>
      </c>
      <c r="O96" s="11">
        <f t="shared" si="16"/>
        <v>2757332.37</v>
      </c>
      <c r="P96" s="11">
        <f t="shared" si="16"/>
        <v>2757332.37</v>
      </c>
      <c r="Q96" s="19">
        <f t="shared" si="17"/>
        <v>5514664.7400000002</v>
      </c>
    </row>
    <row r="97" spans="1:17" x14ac:dyDescent="0.5">
      <c r="A97" s="13" t="s">
        <v>108</v>
      </c>
      <c r="B97" s="14" t="s">
        <v>515</v>
      </c>
      <c r="C97" s="15" t="s">
        <v>516</v>
      </c>
      <c r="D97" s="16" t="s">
        <v>327</v>
      </c>
      <c r="E97" s="17">
        <v>0.5</v>
      </c>
      <c r="F97" s="18">
        <v>16038350</v>
      </c>
      <c r="G97" s="28">
        <f t="shared" si="14"/>
        <v>668264.58333333337</v>
      </c>
      <c r="H97" s="28">
        <f t="shared" si="10"/>
        <v>668264.58333333337</v>
      </c>
      <c r="I97" s="28">
        <f t="shared" si="14"/>
        <v>668264.58333333337</v>
      </c>
      <c r="J97" s="28">
        <f t="shared" si="11"/>
        <v>668264.58333333337</v>
      </c>
      <c r="K97" s="28">
        <f t="shared" si="14"/>
        <v>668264.58333333337</v>
      </c>
      <c r="L97" s="28">
        <f t="shared" si="12"/>
        <v>668264.58333333337</v>
      </c>
      <c r="M97" s="28">
        <f t="shared" si="15"/>
        <v>441054.62500000006</v>
      </c>
      <c r="N97" s="28">
        <f t="shared" si="13"/>
        <v>441054.62500000006</v>
      </c>
      <c r="O97" s="11">
        <f t="shared" si="16"/>
        <v>2445848.375</v>
      </c>
      <c r="P97" s="11">
        <f t="shared" si="16"/>
        <v>2445848.375</v>
      </c>
      <c r="Q97" s="19">
        <f t="shared" si="17"/>
        <v>4891696.75</v>
      </c>
    </row>
    <row r="98" spans="1:17" x14ac:dyDescent="0.5">
      <c r="A98" s="13" t="s">
        <v>109</v>
      </c>
      <c r="B98" s="14" t="s">
        <v>517</v>
      </c>
      <c r="C98" s="15" t="s">
        <v>518</v>
      </c>
      <c r="D98" s="16" t="s">
        <v>327</v>
      </c>
      <c r="E98" s="17">
        <v>0.5</v>
      </c>
      <c r="F98" s="18">
        <v>11104297</v>
      </c>
      <c r="G98" s="28">
        <f t="shared" si="14"/>
        <v>462679.04166666669</v>
      </c>
      <c r="H98" s="28">
        <f t="shared" si="10"/>
        <v>462679.04166666669</v>
      </c>
      <c r="I98" s="28">
        <f t="shared" si="14"/>
        <v>462679.04166666669</v>
      </c>
      <c r="J98" s="28">
        <f t="shared" si="11"/>
        <v>462679.04166666669</v>
      </c>
      <c r="K98" s="28">
        <f t="shared" si="14"/>
        <v>462679.04166666669</v>
      </c>
      <c r="L98" s="28">
        <f t="shared" si="12"/>
        <v>462679.04166666669</v>
      </c>
      <c r="M98" s="28">
        <f t="shared" si="15"/>
        <v>305368.16750000004</v>
      </c>
      <c r="N98" s="28">
        <f t="shared" si="13"/>
        <v>305368.16750000004</v>
      </c>
      <c r="O98" s="11">
        <f t="shared" si="16"/>
        <v>1693405.2925</v>
      </c>
      <c r="P98" s="11">
        <f t="shared" si="16"/>
        <v>1693405.2925</v>
      </c>
      <c r="Q98" s="19">
        <f t="shared" si="17"/>
        <v>3386810.585</v>
      </c>
    </row>
    <row r="99" spans="1:17" x14ac:dyDescent="0.5">
      <c r="A99" s="13" t="s">
        <v>110</v>
      </c>
      <c r="B99" s="14" t="s">
        <v>519</v>
      </c>
      <c r="C99" s="15" t="s">
        <v>520</v>
      </c>
      <c r="D99" s="16" t="s">
        <v>327</v>
      </c>
      <c r="E99" s="17">
        <v>0.5</v>
      </c>
      <c r="F99" s="18">
        <v>45578686</v>
      </c>
      <c r="G99" s="28">
        <f t="shared" si="14"/>
        <v>1899111.9166666667</v>
      </c>
      <c r="H99" s="28">
        <f t="shared" si="10"/>
        <v>1899111.9166666667</v>
      </c>
      <c r="I99" s="28">
        <f t="shared" si="14"/>
        <v>1899111.9166666667</v>
      </c>
      <c r="J99" s="28">
        <f t="shared" si="11"/>
        <v>1899111.9166666667</v>
      </c>
      <c r="K99" s="28">
        <f t="shared" si="14"/>
        <v>1899111.9166666667</v>
      </c>
      <c r="L99" s="28">
        <f t="shared" si="12"/>
        <v>1899111.9166666667</v>
      </c>
      <c r="M99" s="28">
        <f t="shared" si="15"/>
        <v>1253413.8650000002</v>
      </c>
      <c r="N99" s="28">
        <f t="shared" si="13"/>
        <v>1253413.8650000002</v>
      </c>
      <c r="O99" s="11">
        <f t="shared" si="16"/>
        <v>6950749.6150000002</v>
      </c>
      <c r="P99" s="11">
        <f t="shared" si="16"/>
        <v>6950749.6150000002</v>
      </c>
      <c r="Q99" s="19">
        <f t="shared" si="17"/>
        <v>13901499.23</v>
      </c>
    </row>
    <row r="100" spans="1:17" x14ac:dyDescent="0.5">
      <c r="A100" s="13" t="s">
        <v>111</v>
      </c>
      <c r="B100" s="14" t="s">
        <v>521</v>
      </c>
      <c r="C100" s="15" t="s">
        <v>522</v>
      </c>
      <c r="D100" s="16" t="s">
        <v>327</v>
      </c>
      <c r="E100" s="17">
        <v>0.5</v>
      </c>
      <c r="F100" s="18">
        <v>18410934</v>
      </c>
      <c r="G100" s="28">
        <f t="shared" si="14"/>
        <v>767122.25</v>
      </c>
      <c r="H100" s="28">
        <f t="shared" si="10"/>
        <v>767122.25</v>
      </c>
      <c r="I100" s="28">
        <f t="shared" si="14"/>
        <v>767122.25</v>
      </c>
      <c r="J100" s="28">
        <f t="shared" si="11"/>
        <v>767122.25</v>
      </c>
      <c r="K100" s="28">
        <f t="shared" si="14"/>
        <v>767122.25</v>
      </c>
      <c r="L100" s="28">
        <f t="shared" si="12"/>
        <v>767122.25</v>
      </c>
      <c r="M100" s="28">
        <f t="shared" si="15"/>
        <v>506300.685</v>
      </c>
      <c r="N100" s="28">
        <f t="shared" si="13"/>
        <v>506300.685</v>
      </c>
      <c r="O100" s="11">
        <f t="shared" si="16"/>
        <v>2807667.4350000001</v>
      </c>
      <c r="P100" s="11">
        <f t="shared" si="16"/>
        <v>2807667.4350000001</v>
      </c>
      <c r="Q100" s="19">
        <f t="shared" si="17"/>
        <v>5615334.8700000001</v>
      </c>
    </row>
    <row r="101" spans="1:17" x14ac:dyDescent="0.5">
      <c r="A101" s="13" t="s">
        <v>112</v>
      </c>
      <c r="B101" s="14" t="s">
        <v>523</v>
      </c>
      <c r="C101" s="15" t="s">
        <v>524</v>
      </c>
      <c r="D101" s="16" t="s">
        <v>327</v>
      </c>
      <c r="E101" s="17">
        <v>0.5</v>
      </c>
      <c r="F101" s="18">
        <v>8688775</v>
      </c>
      <c r="G101" s="28">
        <f t="shared" si="14"/>
        <v>362032.29166666669</v>
      </c>
      <c r="H101" s="28">
        <f t="shared" si="10"/>
        <v>362032.29166666669</v>
      </c>
      <c r="I101" s="28">
        <f t="shared" si="14"/>
        <v>362032.29166666669</v>
      </c>
      <c r="J101" s="28">
        <f t="shared" si="11"/>
        <v>362032.29166666669</v>
      </c>
      <c r="K101" s="28">
        <f t="shared" si="14"/>
        <v>362032.29166666669</v>
      </c>
      <c r="L101" s="28">
        <f t="shared" si="12"/>
        <v>362032.29166666669</v>
      </c>
      <c r="M101" s="28">
        <f t="shared" si="15"/>
        <v>238941.31250000003</v>
      </c>
      <c r="N101" s="28">
        <f t="shared" si="13"/>
        <v>238941.31250000003</v>
      </c>
      <c r="O101" s="11">
        <f t="shared" si="16"/>
        <v>1325038.1875</v>
      </c>
      <c r="P101" s="11">
        <f t="shared" si="16"/>
        <v>1325038.1875</v>
      </c>
      <c r="Q101" s="19">
        <f t="shared" si="17"/>
        <v>2650076.375</v>
      </c>
    </row>
    <row r="102" spans="1:17" x14ac:dyDescent="0.5">
      <c r="A102" s="13" t="s">
        <v>113</v>
      </c>
      <c r="B102" s="14" t="s">
        <v>525</v>
      </c>
      <c r="C102" s="15" t="s">
        <v>526</v>
      </c>
      <c r="D102" s="16" t="s">
        <v>327</v>
      </c>
      <c r="E102" s="17">
        <v>0.5</v>
      </c>
      <c r="F102" s="18">
        <v>14682321</v>
      </c>
      <c r="G102" s="28">
        <f t="shared" si="14"/>
        <v>611763.375</v>
      </c>
      <c r="H102" s="28">
        <f t="shared" si="10"/>
        <v>611763.375</v>
      </c>
      <c r="I102" s="28">
        <f t="shared" si="14"/>
        <v>611763.375</v>
      </c>
      <c r="J102" s="28">
        <f t="shared" si="11"/>
        <v>611763.375</v>
      </c>
      <c r="K102" s="28">
        <f t="shared" si="14"/>
        <v>611763.375</v>
      </c>
      <c r="L102" s="28">
        <f t="shared" si="12"/>
        <v>611763.375</v>
      </c>
      <c r="M102" s="28">
        <f t="shared" si="15"/>
        <v>403763.82750000001</v>
      </c>
      <c r="N102" s="28">
        <f t="shared" si="13"/>
        <v>403763.82750000001</v>
      </c>
      <c r="O102" s="11">
        <f t="shared" si="16"/>
        <v>2239053.9525000001</v>
      </c>
      <c r="P102" s="11">
        <f t="shared" si="16"/>
        <v>2239053.9525000001</v>
      </c>
      <c r="Q102" s="19">
        <f t="shared" si="17"/>
        <v>4478107.9050000003</v>
      </c>
    </row>
    <row r="103" spans="1:17" x14ac:dyDescent="0.5">
      <c r="A103" s="13" t="s">
        <v>114</v>
      </c>
      <c r="B103" s="14" t="s">
        <v>527</v>
      </c>
      <c r="C103" s="15" t="s">
        <v>528</v>
      </c>
      <c r="D103" s="16" t="s">
        <v>327</v>
      </c>
      <c r="E103" s="17">
        <v>0.5</v>
      </c>
      <c r="F103" s="18">
        <v>4260000</v>
      </c>
      <c r="G103" s="28">
        <f t="shared" si="14"/>
        <v>177500</v>
      </c>
      <c r="H103" s="28">
        <f t="shared" si="10"/>
        <v>177500</v>
      </c>
      <c r="I103" s="28">
        <f t="shared" si="14"/>
        <v>177500</v>
      </c>
      <c r="J103" s="28">
        <f t="shared" si="11"/>
        <v>177500</v>
      </c>
      <c r="K103" s="28">
        <f t="shared" si="14"/>
        <v>177500</v>
      </c>
      <c r="L103" s="28">
        <f t="shared" si="12"/>
        <v>177500</v>
      </c>
      <c r="M103" s="28">
        <f t="shared" si="15"/>
        <v>117150</v>
      </c>
      <c r="N103" s="28">
        <f t="shared" si="13"/>
        <v>117150</v>
      </c>
      <c r="O103" s="11">
        <f t="shared" si="16"/>
        <v>649650</v>
      </c>
      <c r="P103" s="11">
        <f t="shared" si="16"/>
        <v>649650</v>
      </c>
      <c r="Q103" s="19">
        <f t="shared" si="17"/>
        <v>1299300</v>
      </c>
    </row>
    <row r="104" spans="1:17" x14ac:dyDescent="0.5">
      <c r="A104" s="13" t="s">
        <v>115</v>
      </c>
      <c r="B104" s="14" t="s">
        <v>529</v>
      </c>
      <c r="C104" s="15" t="s">
        <v>530</v>
      </c>
      <c r="D104" s="16" t="s">
        <v>327</v>
      </c>
      <c r="E104" s="17">
        <v>0.5</v>
      </c>
      <c r="F104" s="18">
        <v>12800017</v>
      </c>
      <c r="G104" s="28">
        <f t="shared" si="14"/>
        <v>533334.04166666663</v>
      </c>
      <c r="H104" s="28">
        <f t="shared" si="10"/>
        <v>533334.04166666663</v>
      </c>
      <c r="I104" s="28">
        <f t="shared" si="14"/>
        <v>533334.04166666663</v>
      </c>
      <c r="J104" s="28">
        <f t="shared" si="11"/>
        <v>533334.04166666663</v>
      </c>
      <c r="K104" s="28">
        <f t="shared" si="14"/>
        <v>533334.04166666663</v>
      </c>
      <c r="L104" s="28">
        <f t="shared" si="12"/>
        <v>533334.04166666663</v>
      </c>
      <c r="M104" s="28">
        <f t="shared" si="15"/>
        <v>352000.46749999997</v>
      </c>
      <c r="N104" s="28">
        <f t="shared" si="13"/>
        <v>352000.46749999997</v>
      </c>
      <c r="O104" s="11">
        <f t="shared" si="16"/>
        <v>1952002.5925</v>
      </c>
      <c r="P104" s="11">
        <f t="shared" si="16"/>
        <v>1952002.5925</v>
      </c>
      <c r="Q104" s="19">
        <f t="shared" si="17"/>
        <v>3904005.1850000001</v>
      </c>
    </row>
    <row r="105" spans="1:17" x14ac:dyDescent="0.5">
      <c r="A105" s="13" t="s">
        <v>116</v>
      </c>
      <c r="B105" s="14" t="s">
        <v>531</v>
      </c>
      <c r="C105" s="15" t="s">
        <v>532</v>
      </c>
      <c r="D105" s="16" t="s">
        <v>347</v>
      </c>
      <c r="E105" s="17">
        <v>0.5</v>
      </c>
      <c r="F105" s="18">
        <v>53956943</v>
      </c>
      <c r="G105" s="28">
        <f t="shared" si="14"/>
        <v>2248205.9583333335</v>
      </c>
      <c r="H105" s="28">
        <f t="shared" si="10"/>
        <v>2248205.9583333335</v>
      </c>
      <c r="I105" s="28">
        <f t="shared" si="14"/>
        <v>2248205.9583333335</v>
      </c>
      <c r="J105" s="28">
        <f t="shared" si="11"/>
        <v>2248205.9583333335</v>
      </c>
      <c r="K105" s="28">
        <f t="shared" si="14"/>
        <v>2248205.9583333335</v>
      </c>
      <c r="L105" s="28">
        <f t="shared" si="12"/>
        <v>2248205.9583333335</v>
      </c>
      <c r="M105" s="28">
        <f t="shared" si="15"/>
        <v>1483815.9325000001</v>
      </c>
      <c r="N105" s="28">
        <f t="shared" si="13"/>
        <v>1483815.9325000001</v>
      </c>
      <c r="O105" s="11">
        <f t="shared" si="16"/>
        <v>8228433.8075000001</v>
      </c>
      <c r="P105" s="11">
        <f t="shared" si="16"/>
        <v>8228433.8075000001</v>
      </c>
      <c r="Q105" s="19">
        <f t="shared" si="17"/>
        <v>16456867.615</v>
      </c>
    </row>
    <row r="106" spans="1:17" x14ac:dyDescent="0.5">
      <c r="A106" s="13" t="s">
        <v>117</v>
      </c>
      <c r="B106" s="14" t="s">
        <v>533</v>
      </c>
      <c r="C106" s="15" t="s">
        <v>534</v>
      </c>
      <c r="D106" s="16" t="s">
        <v>327</v>
      </c>
      <c r="E106" s="17">
        <v>0.5</v>
      </c>
      <c r="F106" s="18">
        <v>12458018</v>
      </c>
      <c r="G106" s="28">
        <f t="shared" si="14"/>
        <v>519084.08333333331</v>
      </c>
      <c r="H106" s="28">
        <f t="shared" si="10"/>
        <v>519084.08333333331</v>
      </c>
      <c r="I106" s="28">
        <f t="shared" si="14"/>
        <v>519084.08333333331</v>
      </c>
      <c r="J106" s="28">
        <f t="shared" si="11"/>
        <v>519084.08333333331</v>
      </c>
      <c r="K106" s="28">
        <f t="shared" si="14"/>
        <v>519084.08333333331</v>
      </c>
      <c r="L106" s="28">
        <f t="shared" si="12"/>
        <v>519084.08333333331</v>
      </c>
      <c r="M106" s="28">
        <f t="shared" si="15"/>
        <v>342595.495</v>
      </c>
      <c r="N106" s="28">
        <f t="shared" si="13"/>
        <v>342595.495</v>
      </c>
      <c r="O106" s="11">
        <f t="shared" si="16"/>
        <v>1899847.7450000001</v>
      </c>
      <c r="P106" s="11">
        <f t="shared" si="16"/>
        <v>1899847.7450000001</v>
      </c>
      <c r="Q106" s="19">
        <f t="shared" si="17"/>
        <v>3799695.49</v>
      </c>
    </row>
    <row r="107" spans="1:17" x14ac:dyDescent="0.5">
      <c r="A107" s="13" t="s">
        <v>118</v>
      </c>
      <c r="B107" s="14" t="s">
        <v>535</v>
      </c>
      <c r="C107" s="15" t="s">
        <v>536</v>
      </c>
      <c r="D107" s="16" t="s">
        <v>327</v>
      </c>
      <c r="E107" s="17">
        <v>0.5</v>
      </c>
      <c r="F107" s="18">
        <v>27818413</v>
      </c>
      <c r="G107" s="28">
        <f t="shared" si="14"/>
        <v>1159100.5416666667</v>
      </c>
      <c r="H107" s="28">
        <f t="shared" si="10"/>
        <v>1159100.5416666667</v>
      </c>
      <c r="I107" s="28">
        <f t="shared" si="14"/>
        <v>1159100.5416666667</v>
      </c>
      <c r="J107" s="28">
        <f t="shared" si="11"/>
        <v>1159100.5416666667</v>
      </c>
      <c r="K107" s="28">
        <f t="shared" si="14"/>
        <v>1159100.5416666667</v>
      </c>
      <c r="L107" s="28">
        <f t="shared" si="12"/>
        <v>1159100.5416666667</v>
      </c>
      <c r="M107" s="28">
        <f t="shared" si="15"/>
        <v>765006.35750000004</v>
      </c>
      <c r="N107" s="28">
        <f t="shared" si="13"/>
        <v>765006.35750000004</v>
      </c>
      <c r="O107" s="11">
        <f t="shared" si="16"/>
        <v>4242307.9824999999</v>
      </c>
      <c r="P107" s="11">
        <f t="shared" si="16"/>
        <v>4242307.9824999999</v>
      </c>
      <c r="Q107" s="19">
        <f t="shared" si="17"/>
        <v>8484615.9649999999</v>
      </c>
    </row>
    <row r="108" spans="1:17" x14ac:dyDescent="0.5">
      <c r="A108" s="13" t="s">
        <v>119</v>
      </c>
      <c r="B108" s="14" t="s">
        <v>537</v>
      </c>
      <c r="C108" s="15" t="s">
        <v>538</v>
      </c>
      <c r="D108" s="16" t="s">
        <v>327</v>
      </c>
      <c r="E108" s="17">
        <v>0.5</v>
      </c>
      <c r="F108" s="18">
        <v>6806511</v>
      </c>
      <c r="G108" s="28">
        <f t="shared" si="14"/>
        <v>283604.625</v>
      </c>
      <c r="H108" s="28">
        <f t="shared" si="10"/>
        <v>283604.625</v>
      </c>
      <c r="I108" s="28">
        <f t="shared" si="14"/>
        <v>283604.625</v>
      </c>
      <c r="J108" s="28">
        <f t="shared" si="11"/>
        <v>283604.625</v>
      </c>
      <c r="K108" s="28">
        <f t="shared" si="14"/>
        <v>283604.625</v>
      </c>
      <c r="L108" s="28">
        <f t="shared" si="12"/>
        <v>283604.625</v>
      </c>
      <c r="M108" s="28">
        <f t="shared" si="15"/>
        <v>187179.05250000002</v>
      </c>
      <c r="N108" s="28">
        <f t="shared" si="13"/>
        <v>187179.05250000002</v>
      </c>
      <c r="O108" s="11">
        <f t="shared" si="16"/>
        <v>1037992.9275</v>
      </c>
      <c r="P108" s="11">
        <f t="shared" si="16"/>
        <v>1037992.9275</v>
      </c>
      <c r="Q108" s="19">
        <f t="shared" si="17"/>
        <v>2075985.855</v>
      </c>
    </row>
    <row r="109" spans="1:17" x14ac:dyDescent="0.5">
      <c r="A109" s="13" t="s">
        <v>120</v>
      </c>
      <c r="B109" s="14" t="s">
        <v>539</v>
      </c>
      <c r="C109" s="15" t="s">
        <v>540</v>
      </c>
      <c r="D109" s="16" t="s">
        <v>327</v>
      </c>
      <c r="E109" s="17">
        <v>0.5</v>
      </c>
      <c r="F109" s="18">
        <v>11731097</v>
      </c>
      <c r="G109" s="28">
        <f t="shared" si="14"/>
        <v>488795.70833333331</v>
      </c>
      <c r="H109" s="28">
        <f t="shared" si="10"/>
        <v>488795.70833333331</v>
      </c>
      <c r="I109" s="28">
        <f t="shared" si="14"/>
        <v>488795.70833333331</v>
      </c>
      <c r="J109" s="28">
        <f t="shared" si="11"/>
        <v>488795.70833333331</v>
      </c>
      <c r="K109" s="28">
        <f t="shared" si="14"/>
        <v>488795.70833333331</v>
      </c>
      <c r="L109" s="28">
        <f t="shared" si="12"/>
        <v>488795.70833333331</v>
      </c>
      <c r="M109" s="28">
        <f t="shared" si="15"/>
        <v>322605.16749999998</v>
      </c>
      <c r="N109" s="28">
        <f t="shared" si="13"/>
        <v>322605.16749999998</v>
      </c>
      <c r="O109" s="11">
        <f t="shared" si="16"/>
        <v>1788992.2925</v>
      </c>
      <c r="P109" s="11">
        <f t="shared" si="16"/>
        <v>1788992.2925</v>
      </c>
      <c r="Q109" s="19">
        <f t="shared" si="17"/>
        <v>3577984.585</v>
      </c>
    </row>
    <row r="110" spans="1:17" x14ac:dyDescent="0.5">
      <c r="A110" s="13" t="s">
        <v>121</v>
      </c>
      <c r="B110" s="14" t="s">
        <v>541</v>
      </c>
      <c r="C110" s="15" t="s">
        <v>542</v>
      </c>
      <c r="D110" s="16" t="s">
        <v>327</v>
      </c>
      <c r="E110" s="17">
        <v>0.5</v>
      </c>
      <c r="F110" s="18">
        <v>17798408</v>
      </c>
      <c r="G110" s="28">
        <f t="shared" si="14"/>
        <v>741600.33333333337</v>
      </c>
      <c r="H110" s="28">
        <f t="shared" si="10"/>
        <v>741600.33333333337</v>
      </c>
      <c r="I110" s="28">
        <f t="shared" si="14"/>
        <v>741600.33333333337</v>
      </c>
      <c r="J110" s="28">
        <f t="shared" si="11"/>
        <v>741600.33333333337</v>
      </c>
      <c r="K110" s="28">
        <f t="shared" si="14"/>
        <v>741600.33333333337</v>
      </c>
      <c r="L110" s="28">
        <f t="shared" si="12"/>
        <v>741600.33333333337</v>
      </c>
      <c r="M110" s="28">
        <f t="shared" si="15"/>
        <v>489456.22000000003</v>
      </c>
      <c r="N110" s="28">
        <f t="shared" si="13"/>
        <v>489456.22000000003</v>
      </c>
      <c r="O110" s="11">
        <f t="shared" si="16"/>
        <v>2714257.22</v>
      </c>
      <c r="P110" s="11">
        <f t="shared" si="16"/>
        <v>2714257.22</v>
      </c>
      <c r="Q110" s="19">
        <f t="shared" si="17"/>
        <v>5428514.4400000004</v>
      </c>
    </row>
    <row r="111" spans="1:17" x14ac:dyDescent="0.5">
      <c r="A111" s="13" t="s">
        <v>122</v>
      </c>
      <c r="B111" s="14" t="s">
        <v>543</v>
      </c>
      <c r="C111" s="15" t="s">
        <v>544</v>
      </c>
      <c r="D111" s="16" t="s">
        <v>417</v>
      </c>
      <c r="E111" s="17">
        <v>0.66999999999999993</v>
      </c>
      <c r="F111" s="18">
        <v>60283737</v>
      </c>
      <c r="G111" s="28">
        <f t="shared" si="14"/>
        <v>3365841.9824999995</v>
      </c>
      <c r="H111" s="28">
        <f t="shared" si="10"/>
        <v>1657802.7675000003</v>
      </c>
      <c r="I111" s="28">
        <f t="shared" si="14"/>
        <v>3365841.9824999995</v>
      </c>
      <c r="J111" s="28">
        <f t="shared" si="11"/>
        <v>1657802.7675000003</v>
      </c>
      <c r="K111" s="28">
        <f t="shared" si="14"/>
        <v>3365841.9824999995</v>
      </c>
      <c r="L111" s="28">
        <f t="shared" si="12"/>
        <v>1657802.7675000003</v>
      </c>
      <c r="M111" s="28">
        <f t="shared" si="15"/>
        <v>2221455.7084499998</v>
      </c>
      <c r="N111" s="28">
        <f t="shared" si="13"/>
        <v>1094149.8265500003</v>
      </c>
      <c r="O111" s="11">
        <f t="shared" si="16"/>
        <v>12318981.655949999</v>
      </c>
      <c r="P111" s="11">
        <f t="shared" si="16"/>
        <v>6067558.1290500015</v>
      </c>
      <c r="Q111" s="19">
        <f t="shared" si="17"/>
        <v>18386539.785</v>
      </c>
    </row>
    <row r="112" spans="1:17" x14ac:dyDescent="0.5">
      <c r="A112" s="13" t="s">
        <v>123</v>
      </c>
      <c r="B112" s="14" t="s">
        <v>545</v>
      </c>
      <c r="C112" s="15" t="s">
        <v>546</v>
      </c>
      <c r="D112" s="16" t="s">
        <v>327</v>
      </c>
      <c r="E112" s="17">
        <v>0.5</v>
      </c>
      <c r="F112" s="18">
        <v>43753432</v>
      </c>
      <c r="G112" s="28">
        <f t="shared" si="14"/>
        <v>1823059.6666666667</v>
      </c>
      <c r="H112" s="28">
        <f t="shared" si="10"/>
        <v>1823059.6666666667</v>
      </c>
      <c r="I112" s="28">
        <f t="shared" si="14"/>
        <v>1823059.6666666667</v>
      </c>
      <c r="J112" s="28">
        <f t="shared" si="11"/>
        <v>1823059.6666666667</v>
      </c>
      <c r="K112" s="28">
        <f t="shared" si="14"/>
        <v>1823059.6666666667</v>
      </c>
      <c r="L112" s="28">
        <f t="shared" si="12"/>
        <v>1823059.6666666667</v>
      </c>
      <c r="M112" s="28">
        <f t="shared" si="15"/>
        <v>1203219.3800000001</v>
      </c>
      <c r="N112" s="28">
        <f t="shared" si="13"/>
        <v>1203219.3800000001</v>
      </c>
      <c r="O112" s="11">
        <f t="shared" si="16"/>
        <v>6672398.3799999999</v>
      </c>
      <c r="P112" s="11">
        <f t="shared" si="16"/>
        <v>6672398.3799999999</v>
      </c>
      <c r="Q112" s="19">
        <f t="shared" si="17"/>
        <v>13344796.76</v>
      </c>
    </row>
    <row r="113" spans="1:17" x14ac:dyDescent="0.5">
      <c r="A113" s="13" t="s">
        <v>124</v>
      </c>
      <c r="B113" s="14" t="s">
        <v>547</v>
      </c>
      <c r="C113" s="15" t="s">
        <v>548</v>
      </c>
      <c r="D113" s="16" t="s">
        <v>417</v>
      </c>
      <c r="E113" s="17">
        <v>0.66999999999999993</v>
      </c>
      <c r="F113" s="18">
        <v>51001479</v>
      </c>
      <c r="G113" s="28">
        <f t="shared" si="14"/>
        <v>2847582.5774999997</v>
      </c>
      <c r="H113" s="28">
        <f t="shared" si="10"/>
        <v>1402540.6725000003</v>
      </c>
      <c r="I113" s="28">
        <f t="shared" si="14"/>
        <v>2847582.5774999997</v>
      </c>
      <c r="J113" s="28">
        <f t="shared" si="11"/>
        <v>1402540.6725000003</v>
      </c>
      <c r="K113" s="28">
        <f t="shared" si="14"/>
        <v>2847582.5774999997</v>
      </c>
      <c r="L113" s="28">
        <f t="shared" si="12"/>
        <v>1402540.6725000003</v>
      </c>
      <c r="M113" s="28">
        <f t="shared" si="15"/>
        <v>1879404.5011499999</v>
      </c>
      <c r="N113" s="28">
        <f t="shared" si="13"/>
        <v>925676.8438500003</v>
      </c>
      <c r="O113" s="11">
        <f t="shared" si="16"/>
        <v>10422152.233649999</v>
      </c>
      <c r="P113" s="11">
        <f t="shared" si="16"/>
        <v>5133298.8613500018</v>
      </c>
      <c r="Q113" s="19">
        <f t="shared" si="17"/>
        <v>15555451.095000001</v>
      </c>
    </row>
    <row r="114" spans="1:17" x14ac:dyDescent="0.5">
      <c r="A114" s="13" t="s">
        <v>125</v>
      </c>
      <c r="B114" s="14" t="s">
        <v>549</v>
      </c>
      <c r="C114" s="15" t="s">
        <v>550</v>
      </c>
      <c r="D114" s="16" t="s">
        <v>358</v>
      </c>
      <c r="E114" s="17">
        <v>1</v>
      </c>
      <c r="F114" s="18">
        <v>14095602</v>
      </c>
      <c r="G114" s="28">
        <f t="shared" si="14"/>
        <v>1174633.5</v>
      </c>
      <c r="H114" s="28">
        <f t="shared" si="10"/>
        <v>0</v>
      </c>
      <c r="I114" s="28">
        <f t="shared" si="14"/>
        <v>1174633.5</v>
      </c>
      <c r="J114" s="28">
        <f t="shared" si="11"/>
        <v>0</v>
      </c>
      <c r="K114" s="28">
        <f t="shared" si="14"/>
        <v>1174633.5</v>
      </c>
      <c r="L114" s="28">
        <f t="shared" si="12"/>
        <v>0</v>
      </c>
      <c r="M114" s="28">
        <f t="shared" si="15"/>
        <v>775258.11</v>
      </c>
      <c r="N114" s="28">
        <f t="shared" si="13"/>
        <v>0</v>
      </c>
      <c r="O114" s="11">
        <f t="shared" si="16"/>
        <v>4299158.6100000003</v>
      </c>
      <c r="P114" s="11">
        <f t="shared" si="16"/>
        <v>0</v>
      </c>
      <c r="Q114" s="19">
        <f t="shared" si="17"/>
        <v>4299158.6100000003</v>
      </c>
    </row>
    <row r="115" spans="1:17" x14ac:dyDescent="0.5">
      <c r="A115" s="13" t="s">
        <v>126</v>
      </c>
      <c r="B115" s="14" t="s">
        <v>551</v>
      </c>
      <c r="C115" s="15" t="s">
        <v>552</v>
      </c>
      <c r="D115" s="16" t="s">
        <v>327</v>
      </c>
      <c r="E115" s="17">
        <v>0.5</v>
      </c>
      <c r="F115" s="18">
        <v>11768579</v>
      </c>
      <c r="G115" s="28">
        <f t="shared" si="14"/>
        <v>490357.45833333331</v>
      </c>
      <c r="H115" s="28">
        <f t="shared" si="10"/>
        <v>490357.45833333331</v>
      </c>
      <c r="I115" s="28">
        <f t="shared" si="14"/>
        <v>490357.45833333331</v>
      </c>
      <c r="J115" s="28">
        <f t="shared" si="11"/>
        <v>490357.45833333331</v>
      </c>
      <c r="K115" s="28">
        <f t="shared" si="14"/>
        <v>490357.45833333331</v>
      </c>
      <c r="L115" s="28">
        <f t="shared" si="12"/>
        <v>490357.45833333331</v>
      </c>
      <c r="M115" s="28">
        <f t="shared" si="15"/>
        <v>323635.92249999999</v>
      </c>
      <c r="N115" s="28">
        <f t="shared" si="13"/>
        <v>323635.92249999999</v>
      </c>
      <c r="O115" s="11">
        <f t="shared" si="16"/>
        <v>1794708.2974999999</v>
      </c>
      <c r="P115" s="11">
        <f t="shared" si="16"/>
        <v>1794708.2974999999</v>
      </c>
      <c r="Q115" s="19">
        <f t="shared" si="17"/>
        <v>3589416.5949999997</v>
      </c>
    </row>
    <row r="116" spans="1:17" x14ac:dyDescent="0.5">
      <c r="A116" s="13" t="s">
        <v>127</v>
      </c>
      <c r="B116" s="14" t="s">
        <v>553</v>
      </c>
      <c r="C116" s="15" t="s">
        <v>554</v>
      </c>
      <c r="D116" s="16" t="s">
        <v>417</v>
      </c>
      <c r="E116" s="17">
        <v>0.66999999999999993</v>
      </c>
      <c r="F116" s="18">
        <v>131182556</v>
      </c>
      <c r="G116" s="28">
        <f t="shared" si="14"/>
        <v>7324359.3766666651</v>
      </c>
      <c r="H116" s="28">
        <f t="shared" si="10"/>
        <v>3607520.2900000005</v>
      </c>
      <c r="I116" s="28">
        <f t="shared" si="14"/>
        <v>7324359.3766666651</v>
      </c>
      <c r="J116" s="28">
        <f t="shared" si="11"/>
        <v>3607520.2900000005</v>
      </c>
      <c r="K116" s="28">
        <f t="shared" si="14"/>
        <v>7324359.3766666651</v>
      </c>
      <c r="L116" s="28">
        <f t="shared" si="12"/>
        <v>3607520.2900000005</v>
      </c>
      <c r="M116" s="28">
        <f t="shared" si="15"/>
        <v>4834077.1885999991</v>
      </c>
      <c r="N116" s="28">
        <f t="shared" si="13"/>
        <v>2380963.3914000005</v>
      </c>
      <c r="O116" s="11">
        <f t="shared" si="16"/>
        <v>26807155.318599995</v>
      </c>
      <c r="P116" s="11">
        <f t="shared" si="16"/>
        <v>13203524.261400001</v>
      </c>
      <c r="Q116" s="19">
        <f t="shared" si="17"/>
        <v>40010679.579999998</v>
      </c>
    </row>
    <row r="117" spans="1:17" x14ac:dyDescent="0.5">
      <c r="A117" s="13" t="s">
        <v>128</v>
      </c>
      <c r="B117" s="14" t="s">
        <v>555</v>
      </c>
      <c r="C117" s="15" t="s">
        <v>556</v>
      </c>
      <c r="D117" s="16" t="s">
        <v>327</v>
      </c>
      <c r="E117" s="17">
        <v>0.5</v>
      </c>
      <c r="F117" s="18">
        <v>9083980</v>
      </c>
      <c r="G117" s="28">
        <f t="shared" si="14"/>
        <v>378499.16666666669</v>
      </c>
      <c r="H117" s="28">
        <f t="shared" si="10"/>
        <v>378499.16666666669</v>
      </c>
      <c r="I117" s="28">
        <f t="shared" si="14"/>
        <v>378499.16666666669</v>
      </c>
      <c r="J117" s="28">
        <f t="shared" si="11"/>
        <v>378499.16666666669</v>
      </c>
      <c r="K117" s="28">
        <f t="shared" si="14"/>
        <v>378499.16666666669</v>
      </c>
      <c r="L117" s="28">
        <f t="shared" si="12"/>
        <v>378499.16666666669</v>
      </c>
      <c r="M117" s="28">
        <f t="shared" si="15"/>
        <v>249809.45</v>
      </c>
      <c r="N117" s="28">
        <f t="shared" si="13"/>
        <v>249809.45</v>
      </c>
      <c r="O117" s="11">
        <f t="shared" si="16"/>
        <v>1385306.95</v>
      </c>
      <c r="P117" s="11">
        <f t="shared" si="16"/>
        <v>1385306.95</v>
      </c>
      <c r="Q117" s="19">
        <f t="shared" si="17"/>
        <v>2770613.9</v>
      </c>
    </row>
    <row r="118" spans="1:17" x14ac:dyDescent="0.5">
      <c r="A118" s="13" t="s">
        <v>129</v>
      </c>
      <c r="B118" s="14" t="s">
        <v>557</v>
      </c>
      <c r="C118" s="15" t="s">
        <v>558</v>
      </c>
      <c r="D118" s="16" t="s">
        <v>342</v>
      </c>
      <c r="E118" s="17">
        <v>0.66999999999999993</v>
      </c>
      <c r="F118" s="18">
        <v>47259569</v>
      </c>
      <c r="G118" s="28">
        <f t="shared" si="14"/>
        <v>2638659.2691666661</v>
      </c>
      <c r="H118" s="28">
        <f t="shared" si="10"/>
        <v>1299638.1475000002</v>
      </c>
      <c r="I118" s="28">
        <f t="shared" si="14"/>
        <v>2638659.2691666661</v>
      </c>
      <c r="J118" s="28">
        <f t="shared" si="11"/>
        <v>1299638.1475000002</v>
      </c>
      <c r="K118" s="28">
        <f t="shared" si="14"/>
        <v>2638659.2691666661</v>
      </c>
      <c r="L118" s="28">
        <f t="shared" si="12"/>
        <v>1299638.1475000002</v>
      </c>
      <c r="M118" s="28">
        <f t="shared" si="15"/>
        <v>1741515.1176499997</v>
      </c>
      <c r="N118" s="28">
        <f t="shared" si="13"/>
        <v>857761.17735000013</v>
      </c>
      <c r="O118" s="11">
        <f t="shared" si="16"/>
        <v>9657492.9251499977</v>
      </c>
      <c r="P118" s="11">
        <f t="shared" si="16"/>
        <v>4756675.6198500013</v>
      </c>
      <c r="Q118" s="19">
        <f t="shared" si="17"/>
        <v>14414168.544999998</v>
      </c>
    </row>
    <row r="119" spans="1:17" x14ac:dyDescent="0.5">
      <c r="A119" s="13" t="s">
        <v>130</v>
      </c>
      <c r="B119" s="14" t="s">
        <v>559</v>
      </c>
      <c r="C119" s="15" t="s">
        <v>560</v>
      </c>
      <c r="D119" s="16" t="s">
        <v>327</v>
      </c>
      <c r="E119" s="17">
        <v>0.5</v>
      </c>
      <c r="F119" s="18">
        <v>18167471</v>
      </c>
      <c r="G119" s="28">
        <f t="shared" si="14"/>
        <v>756977.95833333337</v>
      </c>
      <c r="H119" s="28">
        <f t="shared" si="10"/>
        <v>756977.95833333337</v>
      </c>
      <c r="I119" s="28">
        <f t="shared" si="14"/>
        <v>756977.95833333337</v>
      </c>
      <c r="J119" s="28">
        <f t="shared" si="11"/>
        <v>756977.95833333337</v>
      </c>
      <c r="K119" s="28">
        <f t="shared" si="14"/>
        <v>756977.95833333337</v>
      </c>
      <c r="L119" s="28">
        <f t="shared" si="12"/>
        <v>756977.95833333337</v>
      </c>
      <c r="M119" s="28">
        <f t="shared" si="15"/>
        <v>499605.45250000007</v>
      </c>
      <c r="N119" s="28">
        <f t="shared" si="13"/>
        <v>499605.45250000007</v>
      </c>
      <c r="O119" s="11">
        <f t="shared" si="16"/>
        <v>2770539.3275000001</v>
      </c>
      <c r="P119" s="11">
        <f t="shared" si="16"/>
        <v>2770539.3275000001</v>
      </c>
      <c r="Q119" s="19">
        <f t="shared" si="17"/>
        <v>5541078.6550000003</v>
      </c>
    </row>
    <row r="120" spans="1:17" x14ac:dyDescent="0.5">
      <c r="A120" s="13" t="s">
        <v>131</v>
      </c>
      <c r="B120" s="14" t="s">
        <v>561</v>
      </c>
      <c r="C120" s="15" t="s">
        <v>562</v>
      </c>
      <c r="D120" s="16" t="s">
        <v>327</v>
      </c>
      <c r="E120" s="17">
        <v>0.5</v>
      </c>
      <c r="F120" s="18">
        <v>36520866</v>
      </c>
      <c r="G120" s="28">
        <f t="shared" si="14"/>
        <v>1521702.75</v>
      </c>
      <c r="H120" s="28">
        <f t="shared" si="10"/>
        <v>1521702.75</v>
      </c>
      <c r="I120" s="28">
        <f t="shared" si="14"/>
        <v>1521702.75</v>
      </c>
      <c r="J120" s="28">
        <f t="shared" si="11"/>
        <v>1521702.75</v>
      </c>
      <c r="K120" s="28">
        <f t="shared" si="14"/>
        <v>1521702.75</v>
      </c>
      <c r="L120" s="28">
        <f t="shared" si="12"/>
        <v>1521702.75</v>
      </c>
      <c r="M120" s="28">
        <f t="shared" si="15"/>
        <v>1004323.8150000001</v>
      </c>
      <c r="N120" s="28">
        <f t="shared" si="13"/>
        <v>1004323.8150000001</v>
      </c>
      <c r="O120" s="11">
        <f t="shared" si="16"/>
        <v>5569432.0650000004</v>
      </c>
      <c r="P120" s="11">
        <f t="shared" si="16"/>
        <v>5569432.0650000004</v>
      </c>
      <c r="Q120" s="19">
        <f t="shared" si="17"/>
        <v>11138864.130000001</v>
      </c>
    </row>
    <row r="121" spans="1:17" x14ac:dyDescent="0.5">
      <c r="A121" s="13" t="s">
        <v>132</v>
      </c>
      <c r="B121" s="14" t="s">
        <v>563</v>
      </c>
      <c r="C121" s="15" t="s">
        <v>564</v>
      </c>
      <c r="D121" s="16" t="s">
        <v>342</v>
      </c>
      <c r="E121" s="17">
        <v>0.66999999999999993</v>
      </c>
      <c r="F121" s="18">
        <v>30100000</v>
      </c>
      <c r="G121" s="28">
        <f t="shared" si="14"/>
        <v>1680583.3333333333</v>
      </c>
      <c r="H121" s="28">
        <f t="shared" si="10"/>
        <v>827750.00000000023</v>
      </c>
      <c r="I121" s="28">
        <f t="shared" si="14"/>
        <v>1680583.3333333333</v>
      </c>
      <c r="J121" s="28">
        <f t="shared" si="11"/>
        <v>827750.00000000023</v>
      </c>
      <c r="K121" s="28">
        <f t="shared" si="14"/>
        <v>1680583.3333333333</v>
      </c>
      <c r="L121" s="28">
        <f t="shared" si="12"/>
        <v>827750.00000000023</v>
      </c>
      <c r="M121" s="28">
        <f t="shared" si="15"/>
        <v>1109185</v>
      </c>
      <c r="N121" s="28">
        <f t="shared" si="13"/>
        <v>546315.00000000023</v>
      </c>
      <c r="O121" s="11">
        <f t="shared" si="16"/>
        <v>6150935</v>
      </c>
      <c r="P121" s="11">
        <f t="shared" si="16"/>
        <v>3029565.0000000009</v>
      </c>
      <c r="Q121" s="19">
        <f t="shared" si="17"/>
        <v>9180500</v>
      </c>
    </row>
    <row r="122" spans="1:17" x14ac:dyDescent="0.5">
      <c r="A122" s="13" t="s">
        <v>133</v>
      </c>
      <c r="B122" s="14" t="s">
        <v>565</v>
      </c>
      <c r="C122" s="15" t="s">
        <v>566</v>
      </c>
      <c r="D122" s="16" t="s">
        <v>327</v>
      </c>
      <c r="E122" s="17">
        <v>0.5</v>
      </c>
      <c r="F122" s="18">
        <v>13833689</v>
      </c>
      <c r="G122" s="28">
        <f t="shared" si="14"/>
        <v>576403.70833333337</v>
      </c>
      <c r="H122" s="28">
        <f t="shared" si="10"/>
        <v>576403.70833333337</v>
      </c>
      <c r="I122" s="28">
        <f t="shared" si="14"/>
        <v>576403.70833333337</v>
      </c>
      <c r="J122" s="28">
        <f t="shared" si="11"/>
        <v>576403.70833333337</v>
      </c>
      <c r="K122" s="28">
        <f t="shared" si="14"/>
        <v>576403.70833333337</v>
      </c>
      <c r="L122" s="28">
        <f t="shared" si="12"/>
        <v>576403.70833333337</v>
      </c>
      <c r="M122" s="28">
        <f t="shared" si="15"/>
        <v>380426.44750000007</v>
      </c>
      <c r="N122" s="28">
        <f t="shared" si="13"/>
        <v>380426.44750000007</v>
      </c>
      <c r="O122" s="11">
        <f t="shared" si="16"/>
        <v>2109637.5725000002</v>
      </c>
      <c r="P122" s="11">
        <f t="shared" si="16"/>
        <v>2109637.5725000002</v>
      </c>
      <c r="Q122" s="19">
        <f t="shared" si="17"/>
        <v>4219275.1450000005</v>
      </c>
    </row>
    <row r="123" spans="1:17" x14ac:dyDescent="0.5">
      <c r="A123" s="13" t="s">
        <v>134</v>
      </c>
      <c r="B123" s="14" t="s">
        <v>567</v>
      </c>
      <c r="C123" s="15" t="s">
        <v>568</v>
      </c>
      <c r="D123" s="16" t="s">
        <v>358</v>
      </c>
      <c r="E123" s="17">
        <v>0.5</v>
      </c>
      <c r="F123" s="18">
        <v>11237499</v>
      </c>
      <c r="G123" s="28">
        <f t="shared" si="14"/>
        <v>468229.125</v>
      </c>
      <c r="H123" s="28">
        <f t="shared" si="10"/>
        <v>468229.125</v>
      </c>
      <c r="I123" s="28">
        <f t="shared" si="14"/>
        <v>468229.125</v>
      </c>
      <c r="J123" s="28">
        <f t="shared" si="11"/>
        <v>468229.125</v>
      </c>
      <c r="K123" s="28">
        <f t="shared" si="14"/>
        <v>468229.125</v>
      </c>
      <c r="L123" s="28">
        <f t="shared" si="12"/>
        <v>468229.125</v>
      </c>
      <c r="M123" s="28">
        <f t="shared" si="15"/>
        <v>309031.22250000003</v>
      </c>
      <c r="N123" s="28">
        <f t="shared" si="13"/>
        <v>309031.22250000003</v>
      </c>
      <c r="O123" s="11">
        <f t="shared" si="16"/>
        <v>1713718.5975000001</v>
      </c>
      <c r="P123" s="11">
        <f t="shared" si="16"/>
        <v>1713718.5975000001</v>
      </c>
      <c r="Q123" s="19">
        <f t="shared" si="17"/>
        <v>3427437.1950000003</v>
      </c>
    </row>
    <row r="124" spans="1:17" x14ac:dyDescent="0.5">
      <c r="A124" s="13" t="s">
        <v>135</v>
      </c>
      <c r="B124" s="14" t="s">
        <v>569</v>
      </c>
      <c r="C124" s="15" t="s">
        <v>570</v>
      </c>
      <c r="D124" s="16" t="s">
        <v>327</v>
      </c>
      <c r="E124" s="17">
        <v>0.5</v>
      </c>
      <c r="F124" s="18">
        <v>13645510</v>
      </c>
      <c r="G124" s="28">
        <f t="shared" si="14"/>
        <v>568562.91666666663</v>
      </c>
      <c r="H124" s="28">
        <f t="shared" si="10"/>
        <v>568562.91666666663</v>
      </c>
      <c r="I124" s="28">
        <f t="shared" si="14"/>
        <v>568562.91666666663</v>
      </c>
      <c r="J124" s="28">
        <f t="shared" si="11"/>
        <v>568562.91666666663</v>
      </c>
      <c r="K124" s="28">
        <f t="shared" si="14"/>
        <v>568562.91666666663</v>
      </c>
      <c r="L124" s="28">
        <f t="shared" si="12"/>
        <v>568562.91666666663</v>
      </c>
      <c r="M124" s="28">
        <f t="shared" si="15"/>
        <v>375251.52499999997</v>
      </c>
      <c r="N124" s="28">
        <f t="shared" si="13"/>
        <v>375251.52499999997</v>
      </c>
      <c r="O124" s="11">
        <f t="shared" si="16"/>
        <v>2080940.2749999999</v>
      </c>
      <c r="P124" s="11">
        <f t="shared" si="16"/>
        <v>2080940.2749999999</v>
      </c>
      <c r="Q124" s="19">
        <f t="shared" si="17"/>
        <v>4161880.55</v>
      </c>
    </row>
    <row r="125" spans="1:17" x14ac:dyDescent="0.5">
      <c r="A125" s="13" t="s">
        <v>136</v>
      </c>
      <c r="B125" s="14" t="s">
        <v>571</v>
      </c>
      <c r="C125" s="15" t="s">
        <v>572</v>
      </c>
      <c r="D125" s="16" t="s">
        <v>327</v>
      </c>
      <c r="E125" s="17">
        <v>0.5</v>
      </c>
      <c r="F125" s="18">
        <v>18797112</v>
      </c>
      <c r="G125" s="28">
        <f t="shared" si="14"/>
        <v>783213</v>
      </c>
      <c r="H125" s="28">
        <f t="shared" si="10"/>
        <v>783213</v>
      </c>
      <c r="I125" s="28">
        <f t="shared" si="14"/>
        <v>783213</v>
      </c>
      <c r="J125" s="28">
        <f t="shared" si="11"/>
        <v>783213</v>
      </c>
      <c r="K125" s="28">
        <f t="shared" si="14"/>
        <v>783213</v>
      </c>
      <c r="L125" s="28">
        <f t="shared" si="12"/>
        <v>783213</v>
      </c>
      <c r="M125" s="28">
        <f t="shared" si="15"/>
        <v>516920.58</v>
      </c>
      <c r="N125" s="28">
        <f t="shared" si="13"/>
        <v>516920.58</v>
      </c>
      <c r="O125" s="11">
        <f t="shared" si="16"/>
        <v>2866559.58</v>
      </c>
      <c r="P125" s="11">
        <f t="shared" si="16"/>
        <v>2866559.58</v>
      </c>
      <c r="Q125" s="19">
        <f t="shared" si="17"/>
        <v>5733119.1600000001</v>
      </c>
    </row>
    <row r="126" spans="1:17" x14ac:dyDescent="0.5">
      <c r="A126" s="13" t="s">
        <v>137</v>
      </c>
      <c r="B126" s="14" t="s">
        <v>573</v>
      </c>
      <c r="C126" s="15" t="s">
        <v>574</v>
      </c>
      <c r="D126" s="16" t="s">
        <v>342</v>
      </c>
      <c r="E126" s="17">
        <v>0.66999999999999993</v>
      </c>
      <c r="F126" s="18">
        <v>46206770</v>
      </c>
      <c r="G126" s="28">
        <f t="shared" si="14"/>
        <v>2579877.9916666662</v>
      </c>
      <c r="H126" s="28">
        <f t="shared" si="10"/>
        <v>1270686.1750000003</v>
      </c>
      <c r="I126" s="28">
        <f t="shared" si="14"/>
        <v>2579877.9916666662</v>
      </c>
      <c r="J126" s="28">
        <f t="shared" si="11"/>
        <v>1270686.1750000003</v>
      </c>
      <c r="K126" s="28">
        <f t="shared" si="14"/>
        <v>2579877.9916666662</v>
      </c>
      <c r="L126" s="28">
        <f t="shared" si="12"/>
        <v>1270686.1750000003</v>
      </c>
      <c r="M126" s="28">
        <f t="shared" si="15"/>
        <v>1702719.4744999998</v>
      </c>
      <c r="N126" s="28">
        <f t="shared" si="13"/>
        <v>838652.8755000002</v>
      </c>
      <c r="O126" s="11">
        <f t="shared" si="16"/>
        <v>9442353.4494999982</v>
      </c>
      <c r="P126" s="11">
        <f t="shared" si="16"/>
        <v>4650711.4005000014</v>
      </c>
      <c r="Q126" s="19">
        <f t="shared" si="17"/>
        <v>14093064.85</v>
      </c>
    </row>
    <row r="127" spans="1:17" x14ac:dyDescent="0.5">
      <c r="A127" s="13" t="s">
        <v>138</v>
      </c>
      <c r="B127" s="14" t="s">
        <v>575</v>
      </c>
      <c r="C127" s="15" t="s">
        <v>576</v>
      </c>
      <c r="D127" s="16" t="s">
        <v>358</v>
      </c>
      <c r="E127" s="17">
        <v>0.5</v>
      </c>
      <c r="F127" s="18">
        <v>29161000</v>
      </c>
      <c r="G127" s="28">
        <f t="shared" si="14"/>
        <v>1215041.6666666667</v>
      </c>
      <c r="H127" s="28">
        <f t="shared" si="10"/>
        <v>1215041.6666666667</v>
      </c>
      <c r="I127" s="28">
        <f t="shared" si="14"/>
        <v>1215041.6666666667</v>
      </c>
      <c r="J127" s="28">
        <f t="shared" si="11"/>
        <v>1215041.6666666667</v>
      </c>
      <c r="K127" s="28">
        <f t="shared" si="14"/>
        <v>1215041.6666666667</v>
      </c>
      <c r="L127" s="28">
        <f t="shared" si="12"/>
        <v>1215041.6666666667</v>
      </c>
      <c r="M127" s="28">
        <f t="shared" si="15"/>
        <v>801927.50000000012</v>
      </c>
      <c r="N127" s="28">
        <f t="shared" si="13"/>
        <v>801927.50000000012</v>
      </c>
      <c r="O127" s="11">
        <f t="shared" si="16"/>
        <v>4447052.5</v>
      </c>
      <c r="P127" s="11">
        <f t="shared" si="16"/>
        <v>4447052.5</v>
      </c>
      <c r="Q127" s="19">
        <f t="shared" si="17"/>
        <v>8894105</v>
      </c>
    </row>
    <row r="128" spans="1:17" x14ac:dyDescent="0.5">
      <c r="A128" s="13" t="s">
        <v>139</v>
      </c>
      <c r="B128" s="14" t="s">
        <v>577</v>
      </c>
      <c r="C128" s="15" t="s">
        <v>578</v>
      </c>
      <c r="D128" s="16" t="s">
        <v>327</v>
      </c>
      <c r="E128" s="17">
        <v>0.5</v>
      </c>
      <c r="F128" s="18">
        <v>22700867</v>
      </c>
      <c r="G128" s="28">
        <f t="shared" si="14"/>
        <v>945869.45833333337</v>
      </c>
      <c r="H128" s="28">
        <f t="shared" si="10"/>
        <v>945869.45833333337</v>
      </c>
      <c r="I128" s="28">
        <f t="shared" si="14"/>
        <v>945869.45833333337</v>
      </c>
      <c r="J128" s="28">
        <f t="shared" si="11"/>
        <v>945869.45833333337</v>
      </c>
      <c r="K128" s="28">
        <f t="shared" si="14"/>
        <v>945869.45833333337</v>
      </c>
      <c r="L128" s="28">
        <f t="shared" si="12"/>
        <v>945869.45833333337</v>
      </c>
      <c r="M128" s="28">
        <f t="shared" si="15"/>
        <v>624273.84250000003</v>
      </c>
      <c r="N128" s="28">
        <f t="shared" si="13"/>
        <v>624273.84250000003</v>
      </c>
      <c r="O128" s="11">
        <f t="shared" si="16"/>
        <v>3461882.2175000003</v>
      </c>
      <c r="P128" s="11">
        <f t="shared" si="16"/>
        <v>3461882.2175000003</v>
      </c>
      <c r="Q128" s="19">
        <f t="shared" si="17"/>
        <v>6923764.4350000005</v>
      </c>
    </row>
    <row r="129" spans="1:17" x14ac:dyDescent="0.5">
      <c r="A129" s="13" t="s">
        <v>140</v>
      </c>
      <c r="B129" s="14" t="s">
        <v>579</v>
      </c>
      <c r="C129" s="15" t="s">
        <v>580</v>
      </c>
      <c r="D129" s="16" t="s">
        <v>327</v>
      </c>
      <c r="E129" s="17">
        <v>0.5</v>
      </c>
      <c r="F129" s="18">
        <v>8865848</v>
      </c>
      <c r="G129" s="28">
        <f t="shared" si="14"/>
        <v>369410.33333333331</v>
      </c>
      <c r="H129" s="28">
        <f t="shared" si="10"/>
        <v>369410.33333333331</v>
      </c>
      <c r="I129" s="28">
        <f t="shared" si="14"/>
        <v>369410.33333333331</v>
      </c>
      <c r="J129" s="28">
        <f t="shared" si="11"/>
        <v>369410.33333333331</v>
      </c>
      <c r="K129" s="28">
        <f t="shared" si="14"/>
        <v>369410.33333333331</v>
      </c>
      <c r="L129" s="28">
        <f t="shared" si="12"/>
        <v>369410.33333333331</v>
      </c>
      <c r="M129" s="28">
        <f t="shared" si="15"/>
        <v>243810.82</v>
      </c>
      <c r="N129" s="28">
        <f t="shared" si="13"/>
        <v>243810.82</v>
      </c>
      <c r="O129" s="11">
        <f t="shared" si="16"/>
        <v>1352041.82</v>
      </c>
      <c r="P129" s="11">
        <f t="shared" si="16"/>
        <v>1352041.82</v>
      </c>
      <c r="Q129" s="19">
        <f t="shared" si="17"/>
        <v>2704083.64</v>
      </c>
    </row>
    <row r="130" spans="1:17" x14ac:dyDescent="0.5">
      <c r="A130" s="13" t="s">
        <v>141</v>
      </c>
      <c r="B130" s="14" t="s">
        <v>581</v>
      </c>
      <c r="C130" s="15" t="s">
        <v>582</v>
      </c>
      <c r="D130" s="16" t="s">
        <v>342</v>
      </c>
      <c r="E130" s="17">
        <v>0.66999999999999993</v>
      </c>
      <c r="F130" s="18">
        <v>99410000</v>
      </c>
      <c r="G130" s="28">
        <f t="shared" si="14"/>
        <v>5550391.666666666</v>
      </c>
      <c r="H130" s="28">
        <f t="shared" si="10"/>
        <v>2733775.0000000005</v>
      </c>
      <c r="I130" s="28">
        <f t="shared" si="14"/>
        <v>5550391.666666666</v>
      </c>
      <c r="J130" s="28">
        <f t="shared" si="11"/>
        <v>2733775.0000000005</v>
      </c>
      <c r="K130" s="28">
        <f t="shared" si="14"/>
        <v>5550391.666666666</v>
      </c>
      <c r="L130" s="28">
        <f t="shared" si="12"/>
        <v>2733775.0000000005</v>
      </c>
      <c r="M130" s="28">
        <f t="shared" si="15"/>
        <v>3663258.4999999995</v>
      </c>
      <c r="N130" s="28">
        <f t="shared" si="13"/>
        <v>1804291.5000000005</v>
      </c>
      <c r="O130" s="11">
        <f t="shared" si="16"/>
        <v>20314433.499999996</v>
      </c>
      <c r="P130" s="11">
        <f t="shared" si="16"/>
        <v>10005616.500000002</v>
      </c>
      <c r="Q130" s="19">
        <f t="shared" si="17"/>
        <v>30320050</v>
      </c>
    </row>
    <row r="131" spans="1:17" x14ac:dyDescent="0.5">
      <c r="A131" s="13" t="s">
        <v>142</v>
      </c>
      <c r="B131" s="14" t="s">
        <v>583</v>
      </c>
      <c r="C131" s="15" t="s">
        <v>584</v>
      </c>
      <c r="D131" s="16" t="s">
        <v>327</v>
      </c>
      <c r="E131" s="17">
        <v>0.5</v>
      </c>
      <c r="F131" s="18">
        <v>9786534</v>
      </c>
      <c r="G131" s="28">
        <f t="shared" si="14"/>
        <v>407772.25</v>
      </c>
      <c r="H131" s="28">
        <f t="shared" si="10"/>
        <v>407772.25</v>
      </c>
      <c r="I131" s="28">
        <f t="shared" si="14"/>
        <v>407772.25</v>
      </c>
      <c r="J131" s="28">
        <f t="shared" si="11"/>
        <v>407772.25</v>
      </c>
      <c r="K131" s="28">
        <f t="shared" si="14"/>
        <v>407772.25</v>
      </c>
      <c r="L131" s="28">
        <f t="shared" si="12"/>
        <v>407772.25</v>
      </c>
      <c r="M131" s="28">
        <f t="shared" si="15"/>
        <v>269129.685</v>
      </c>
      <c r="N131" s="28">
        <f t="shared" si="13"/>
        <v>269129.685</v>
      </c>
      <c r="O131" s="11">
        <f t="shared" si="16"/>
        <v>1492446.4350000001</v>
      </c>
      <c r="P131" s="11">
        <f t="shared" si="16"/>
        <v>1492446.4350000001</v>
      </c>
      <c r="Q131" s="19">
        <f t="shared" si="17"/>
        <v>2984892.87</v>
      </c>
    </row>
    <row r="132" spans="1:17" x14ac:dyDescent="0.5">
      <c r="A132" s="13" t="s">
        <v>143</v>
      </c>
      <c r="B132" s="14" t="s">
        <v>585</v>
      </c>
      <c r="C132" s="15" t="s">
        <v>586</v>
      </c>
      <c r="D132" s="16" t="s">
        <v>327</v>
      </c>
      <c r="E132" s="17">
        <v>0.5</v>
      </c>
      <c r="F132" s="18">
        <v>21049606</v>
      </c>
      <c r="G132" s="28">
        <f t="shared" si="14"/>
        <v>877066.91666666663</v>
      </c>
      <c r="H132" s="28">
        <f t="shared" si="10"/>
        <v>877066.91666666663</v>
      </c>
      <c r="I132" s="28">
        <f t="shared" si="14"/>
        <v>877066.91666666663</v>
      </c>
      <c r="J132" s="28">
        <f t="shared" si="11"/>
        <v>877066.91666666663</v>
      </c>
      <c r="K132" s="28">
        <f t="shared" si="14"/>
        <v>877066.91666666663</v>
      </c>
      <c r="L132" s="28">
        <f t="shared" si="12"/>
        <v>877066.91666666663</v>
      </c>
      <c r="M132" s="28">
        <f t="shared" si="15"/>
        <v>578864.16500000004</v>
      </c>
      <c r="N132" s="28">
        <f t="shared" si="13"/>
        <v>578864.16500000004</v>
      </c>
      <c r="O132" s="11">
        <f t="shared" si="16"/>
        <v>3210064.915</v>
      </c>
      <c r="P132" s="11">
        <f t="shared" si="16"/>
        <v>3210064.915</v>
      </c>
      <c r="Q132" s="19">
        <f t="shared" si="17"/>
        <v>6420129.8300000001</v>
      </c>
    </row>
    <row r="133" spans="1:17" x14ac:dyDescent="0.5">
      <c r="A133" s="13" t="s">
        <v>144</v>
      </c>
      <c r="B133" s="14" t="s">
        <v>587</v>
      </c>
      <c r="C133" s="15" t="s">
        <v>588</v>
      </c>
      <c r="D133" s="16" t="s">
        <v>342</v>
      </c>
      <c r="E133" s="17">
        <v>0.66999999999999993</v>
      </c>
      <c r="F133" s="18">
        <v>58836945</v>
      </c>
      <c r="G133" s="28">
        <f t="shared" si="14"/>
        <v>3285062.7624999997</v>
      </c>
      <c r="H133" s="28">
        <f t="shared" ref="H133:H196" si="18">$F133/12*(1-$E133)</f>
        <v>1618015.9875000003</v>
      </c>
      <c r="I133" s="28">
        <f t="shared" si="14"/>
        <v>3285062.7624999997</v>
      </c>
      <c r="J133" s="28">
        <f t="shared" ref="J133:J196" si="19">$F133/12*(1-$E133)</f>
        <v>1618015.9875000003</v>
      </c>
      <c r="K133" s="28">
        <f t="shared" si="14"/>
        <v>3285062.7624999997</v>
      </c>
      <c r="L133" s="28">
        <f t="shared" ref="L133:L196" si="20">$F133/12*(1-$E133)</f>
        <v>1618015.9875000003</v>
      </c>
      <c r="M133" s="28">
        <f t="shared" si="15"/>
        <v>2168141.42325</v>
      </c>
      <c r="N133" s="28">
        <f t="shared" ref="N133:N196" si="21">$F133/12*(1-$E133)*$T$2</f>
        <v>1067890.5517500003</v>
      </c>
      <c r="O133" s="11">
        <f t="shared" si="16"/>
        <v>12023329.710749999</v>
      </c>
      <c r="P133" s="11">
        <f t="shared" si="16"/>
        <v>5921938.5142500009</v>
      </c>
      <c r="Q133" s="19">
        <f t="shared" si="17"/>
        <v>17945268.225000001</v>
      </c>
    </row>
    <row r="134" spans="1:17" x14ac:dyDescent="0.5">
      <c r="A134" s="13" t="s">
        <v>145</v>
      </c>
      <c r="B134" s="14" t="s">
        <v>589</v>
      </c>
      <c r="C134" s="15" t="s">
        <v>590</v>
      </c>
      <c r="D134" s="16" t="s">
        <v>327</v>
      </c>
      <c r="E134" s="17">
        <v>0.5</v>
      </c>
      <c r="F134" s="18">
        <v>22158726</v>
      </c>
      <c r="G134" s="28">
        <f t="shared" ref="G134:K165" si="22">$F134/12*$E134</f>
        <v>923280.25</v>
      </c>
      <c r="H134" s="28">
        <f t="shared" si="18"/>
        <v>923280.25</v>
      </c>
      <c r="I134" s="28">
        <f t="shared" si="22"/>
        <v>923280.25</v>
      </c>
      <c r="J134" s="28">
        <f t="shared" si="19"/>
        <v>923280.25</v>
      </c>
      <c r="K134" s="28">
        <f t="shared" si="22"/>
        <v>923280.25</v>
      </c>
      <c r="L134" s="28">
        <f t="shared" si="20"/>
        <v>923280.25</v>
      </c>
      <c r="M134" s="28">
        <f t="shared" ref="M134:M197" si="23">$F134/12*$E134*$T$2</f>
        <v>609364.96500000008</v>
      </c>
      <c r="N134" s="28">
        <f t="shared" si="21"/>
        <v>609364.96500000008</v>
      </c>
      <c r="O134" s="11">
        <f t="shared" ref="O134:P197" si="24">SUM(G134,I134,K134,M134)</f>
        <v>3379205.7149999999</v>
      </c>
      <c r="P134" s="11">
        <f t="shared" si="24"/>
        <v>3379205.7149999999</v>
      </c>
      <c r="Q134" s="19">
        <f t="shared" ref="Q134:Q197" si="25">SUM(O134:P134)</f>
        <v>6758411.4299999997</v>
      </c>
    </row>
    <row r="135" spans="1:17" x14ac:dyDescent="0.5">
      <c r="A135" s="13" t="s">
        <v>146</v>
      </c>
      <c r="B135" s="14" t="s">
        <v>591</v>
      </c>
      <c r="C135" s="15" t="s">
        <v>592</v>
      </c>
      <c r="D135" s="16" t="s">
        <v>327</v>
      </c>
      <c r="E135" s="17">
        <v>0.5</v>
      </c>
      <c r="F135" s="18">
        <v>8327072</v>
      </c>
      <c r="G135" s="28">
        <f t="shared" si="22"/>
        <v>346961.33333333331</v>
      </c>
      <c r="H135" s="28">
        <f t="shared" si="18"/>
        <v>346961.33333333331</v>
      </c>
      <c r="I135" s="28">
        <f t="shared" si="22"/>
        <v>346961.33333333331</v>
      </c>
      <c r="J135" s="28">
        <f t="shared" si="19"/>
        <v>346961.33333333331</v>
      </c>
      <c r="K135" s="28">
        <f t="shared" si="22"/>
        <v>346961.33333333331</v>
      </c>
      <c r="L135" s="28">
        <f t="shared" si="20"/>
        <v>346961.33333333331</v>
      </c>
      <c r="M135" s="28">
        <f t="shared" si="23"/>
        <v>228994.48</v>
      </c>
      <c r="N135" s="28">
        <f t="shared" si="21"/>
        <v>228994.48</v>
      </c>
      <c r="O135" s="11">
        <f t="shared" si="24"/>
        <v>1269878.48</v>
      </c>
      <c r="P135" s="11">
        <f t="shared" si="24"/>
        <v>1269878.48</v>
      </c>
      <c r="Q135" s="19">
        <f t="shared" si="25"/>
        <v>2539756.96</v>
      </c>
    </row>
    <row r="136" spans="1:17" x14ac:dyDescent="0.5">
      <c r="A136" s="13" t="s">
        <v>147</v>
      </c>
      <c r="B136" s="14" t="s">
        <v>593</v>
      </c>
      <c r="C136" s="15" t="s">
        <v>594</v>
      </c>
      <c r="D136" s="16" t="s">
        <v>327</v>
      </c>
      <c r="E136" s="17">
        <v>0.5</v>
      </c>
      <c r="F136" s="18">
        <v>27038148</v>
      </c>
      <c r="G136" s="28">
        <f t="shared" si="22"/>
        <v>1126589.5</v>
      </c>
      <c r="H136" s="28">
        <f t="shared" si="18"/>
        <v>1126589.5</v>
      </c>
      <c r="I136" s="28">
        <f t="shared" si="22"/>
        <v>1126589.5</v>
      </c>
      <c r="J136" s="28">
        <f t="shared" si="19"/>
        <v>1126589.5</v>
      </c>
      <c r="K136" s="28">
        <f t="shared" si="22"/>
        <v>1126589.5</v>
      </c>
      <c r="L136" s="28">
        <f t="shared" si="20"/>
        <v>1126589.5</v>
      </c>
      <c r="M136" s="28">
        <f t="shared" si="23"/>
        <v>743549.07000000007</v>
      </c>
      <c r="N136" s="28">
        <f t="shared" si="21"/>
        <v>743549.07000000007</v>
      </c>
      <c r="O136" s="11">
        <f t="shared" si="24"/>
        <v>4123317.5700000003</v>
      </c>
      <c r="P136" s="11">
        <f t="shared" si="24"/>
        <v>4123317.5700000003</v>
      </c>
      <c r="Q136" s="19">
        <f t="shared" si="25"/>
        <v>8246635.1400000006</v>
      </c>
    </row>
    <row r="137" spans="1:17" x14ac:dyDescent="0.5">
      <c r="A137" s="13" t="s">
        <v>148</v>
      </c>
      <c r="B137" s="14" t="s">
        <v>595</v>
      </c>
      <c r="C137" s="15" t="s">
        <v>596</v>
      </c>
      <c r="D137" s="16" t="s">
        <v>358</v>
      </c>
      <c r="E137" s="17">
        <v>0.5</v>
      </c>
      <c r="F137" s="18">
        <v>24468498</v>
      </c>
      <c r="G137" s="28">
        <f t="shared" si="22"/>
        <v>1019520.75</v>
      </c>
      <c r="H137" s="28">
        <f t="shared" si="18"/>
        <v>1019520.75</v>
      </c>
      <c r="I137" s="28">
        <f t="shared" si="22"/>
        <v>1019520.75</v>
      </c>
      <c r="J137" s="28">
        <f t="shared" si="19"/>
        <v>1019520.75</v>
      </c>
      <c r="K137" s="28">
        <f t="shared" si="22"/>
        <v>1019520.75</v>
      </c>
      <c r="L137" s="28">
        <f t="shared" si="20"/>
        <v>1019520.75</v>
      </c>
      <c r="M137" s="28">
        <f t="shared" si="23"/>
        <v>672883.69500000007</v>
      </c>
      <c r="N137" s="28">
        <f t="shared" si="21"/>
        <v>672883.69500000007</v>
      </c>
      <c r="O137" s="11">
        <f t="shared" si="24"/>
        <v>3731445.9450000003</v>
      </c>
      <c r="P137" s="11">
        <f t="shared" si="24"/>
        <v>3731445.9450000003</v>
      </c>
      <c r="Q137" s="19">
        <f t="shared" si="25"/>
        <v>7462891.8900000006</v>
      </c>
    </row>
    <row r="138" spans="1:17" x14ac:dyDescent="0.5">
      <c r="A138" s="13" t="s">
        <v>149</v>
      </c>
      <c r="B138" s="14" t="s">
        <v>597</v>
      </c>
      <c r="C138" s="15" t="s">
        <v>598</v>
      </c>
      <c r="D138" s="16" t="s">
        <v>454</v>
      </c>
      <c r="E138" s="17">
        <v>0.5</v>
      </c>
      <c r="F138" s="18">
        <v>1203449</v>
      </c>
      <c r="G138" s="28">
        <f t="shared" si="22"/>
        <v>50143.708333333336</v>
      </c>
      <c r="H138" s="28">
        <f t="shared" si="18"/>
        <v>50143.708333333336</v>
      </c>
      <c r="I138" s="28">
        <f t="shared" si="22"/>
        <v>50143.708333333336</v>
      </c>
      <c r="J138" s="28">
        <f t="shared" si="19"/>
        <v>50143.708333333336</v>
      </c>
      <c r="K138" s="28">
        <f t="shared" si="22"/>
        <v>50143.708333333336</v>
      </c>
      <c r="L138" s="28">
        <f t="shared" si="20"/>
        <v>50143.708333333336</v>
      </c>
      <c r="M138" s="28">
        <f t="shared" si="23"/>
        <v>33094.847500000003</v>
      </c>
      <c r="N138" s="28">
        <f t="shared" si="21"/>
        <v>33094.847500000003</v>
      </c>
      <c r="O138" s="11">
        <f t="shared" si="24"/>
        <v>183525.9725</v>
      </c>
      <c r="P138" s="11">
        <f t="shared" si="24"/>
        <v>183525.9725</v>
      </c>
      <c r="Q138" s="19">
        <f t="shared" si="25"/>
        <v>367051.94500000001</v>
      </c>
    </row>
    <row r="139" spans="1:17" x14ac:dyDescent="0.5">
      <c r="A139" s="13" t="s">
        <v>150</v>
      </c>
      <c r="B139" s="14" t="s">
        <v>599</v>
      </c>
      <c r="C139" s="15" t="s">
        <v>600</v>
      </c>
      <c r="D139" s="16" t="s">
        <v>417</v>
      </c>
      <c r="E139" s="17">
        <v>0.66999999999999993</v>
      </c>
      <c r="F139" s="18">
        <v>83214992</v>
      </c>
      <c r="G139" s="28">
        <f t="shared" si="22"/>
        <v>4646170.3866666667</v>
      </c>
      <c r="H139" s="28">
        <f t="shared" si="18"/>
        <v>2288412.2800000007</v>
      </c>
      <c r="I139" s="28">
        <f t="shared" si="22"/>
        <v>4646170.3866666667</v>
      </c>
      <c r="J139" s="28">
        <f t="shared" si="19"/>
        <v>2288412.2800000007</v>
      </c>
      <c r="K139" s="28">
        <f t="shared" si="22"/>
        <v>4646170.3866666667</v>
      </c>
      <c r="L139" s="28">
        <f t="shared" si="20"/>
        <v>2288412.2800000007</v>
      </c>
      <c r="M139" s="28">
        <f t="shared" si="23"/>
        <v>3066472.4552000002</v>
      </c>
      <c r="N139" s="28">
        <f t="shared" si="21"/>
        <v>1510352.1048000006</v>
      </c>
      <c r="O139" s="11">
        <f t="shared" si="24"/>
        <v>17004983.615200002</v>
      </c>
      <c r="P139" s="11">
        <f t="shared" si="24"/>
        <v>8375588.9448000025</v>
      </c>
      <c r="Q139" s="19">
        <f t="shared" si="25"/>
        <v>25380572.560000002</v>
      </c>
    </row>
    <row r="140" spans="1:17" x14ac:dyDescent="0.5">
      <c r="A140" s="13" t="s">
        <v>151</v>
      </c>
      <c r="B140" s="14" t="s">
        <v>601</v>
      </c>
      <c r="C140" s="15" t="s">
        <v>602</v>
      </c>
      <c r="D140" s="16" t="s">
        <v>417</v>
      </c>
      <c r="E140" s="17">
        <v>0.66999999999999993</v>
      </c>
      <c r="F140" s="18">
        <v>233272984</v>
      </c>
      <c r="G140" s="28">
        <f t="shared" si="22"/>
        <v>13024408.273333332</v>
      </c>
      <c r="H140" s="28">
        <f t="shared" si="18"/>
        <v>6415007.0600000005</v>
      </c>
      <c r="I140" s="28">
        <f t="shared" si="22"/>
        <v>13024408.273333332</v>
      </c>
      <c r="J140" s="28">
        <f t="shared" si="19"/>
        <v>6415007.0600000005</v>
      </c>
      <c r="K140" s="28">
        <f t="shared" si="22"/>
        <v>13024408.273333332</v>
      </c>
      <c r="L140" s="28">
        <f t="shared" si="20"/>
        <v>6415007.0600000005</v>
      </c>
      <c r="M140" s="28">
        <f t="shared" si="23"/>
        <v>8596109.4603999984</v>
      </c>
      <c r="N140" s="28">
        <f t="shared" si="21"/>
        <v>4233904.6596000008</v>
      </c>
      <c r="O140" s="11">
        <f t="shared" si="24"/>
        <v>47669334.280399993</v>
      </c>
      <c r="P140" s="11">
        <f t="shared" si="24"/>
        <v>23478925.839600001</v>
      </c>
      <c r="Q140" s="19">
        <f t="shared" si="25"/>
        <v>71148260.11999999</v>
      </c>
    </row>
    <row r="141" spans="1:17" x14ac:dyDescent="0.5">
      <c r="A141" s="13" t="s">
        <v>152</v>
      </c>
      <c r="B141" s="14" t="s">
        <v>603</v>
      </c>
      <c r="C141" s="15" t="s">
        <v>604</v>
      </c>
      <c r="D141" s="16" t="s">
        <v>327</v>
      </c>
      <c r="E141" s="17">
        <v>0.5</v>
      </c>
      <c r="F141" s="18">
        <v>22116000</v>
      </c>
      <c r="G141" s="28">
        <f t="shared" si="22"/>
        <v>921500</v>
      </c>
      <c r="H141" s="28">
        <f t="shared" si="18"/>
        <v>921500</v>
      </c>
      <c r="I141" s="28">
        <f t="shared" si="22"/>
        <v>921500</v>
      </c>
      <c r="J141" s="28">
        <f t="shared" si="19"/>
        <v>921500</v>
      </c>
      <c r="K141" s="28">
        <f t="shared" si="22"/>
        <v>921500</v>
      </c>
      <c r="L141" s="28">
        <f t="shared" si="20"/>
        <v>921500</v>
      </c>
      <c r="M141" s="28">
        <f t="shared" si="23"/>
        <v>608190</v>
      </c>
      <c r="N141" s="28">
        <f t="shared" si="21"/>
        <v>608190</v>
      </c>
      <c r="O141" s="11">
        <f t="shared" si="24"/>
        <v>3372690</v>
      </c>
      <c r="P141" s="11">
        <f t="shared" si="24"/>
        <v>3372690</v>
      </c>
      <c r="Q141" s="19">
        <f t="shared" si="25"/>
        <v>6745380</v>
      </c>
    </row>
    <row r="142" spans="1:17" x14ac:dyDescent="0.5">
      <c r="A142" s="13" t="s">
        <v>153</v>
      </c>
      <c r="B142" s="14" t="s">
        <v>605</v>
      </c>
      <c r="C142" s="15" t="s">
        <v>606</v>
      </c>
      <c r="D142" s="16" t="s">
        <v>358</v>
      </c>
      <c r="E142" s="17">
        <v>0.5</v>
      </c>
      <c r="F142" s="18">
        <v>42107812</v>
      </c>
      <c r="G142" s="28">
        <f t="shared" si="22"/>
        <v>1754492.1666666667</v>
      </c>
      <c r="H142" s="28">
        <f t="shared" si="18"/>
        <v>1754492.1666666667</v>
      </c>
      <c r="I142" s="28">
        <f t="shared" si="22"/>
        <v>1754492.1666666667</v>
      </c>
      <c r="J142" s="28">
        <f t="shared" si="19"/>
        <v>1754492.1666666667</v>
      </c>
      <c r="K142" s="28">
        <f t="shared" si="22"/>
        <v>1754492.1666666667</v>
      </c>
      <c r="L142" s="28">
        <f t="shared" si="20"/>
        <v>1754492.1666666667</v>
      </c>
      <c r="M142" s="28">
        <f t="shared" si="23"/>
        <v>1157964.83</v>
      </c>
      <c r="N142" s="28">
        <f t="shared" si="21"/>
        <v>1157964.83</v>
      </c>
      <c r="O142" s="11">
        <f t="shared" si="24"/>
        <v>6421441.3300000001</v>
      </c>
      <c r="P142" s="11">
        <f t="shared" si="24"/>
        <v>6421441.3300000001</v>
      </c>
      <c r="Q142" s="19">
        <f t="shared" si="25"/>
        <v>12842882.66</v>
      </c>
    </row>
    <row r="143" spans="1:17" x14ac:dyDescent="0.5">
      <c r="A143" s="13" t="s">
        <v>154</v>
      </c>
      <c r="B143" s="14" t="s">
        <v>607</v>
      </c>
      <c r="C143" s="15" t="s">
        <v>608</v>
      </c>
      <c r="D143" s="16" t="s">
        <v>342</v>
      </c>
      <c r="E143" s="17">
        <v>0.66999999999999993</v>
      </c>
      <c r="F143" s="18">
        <v>49603013</v>
      </c>
      <c r="G143" s="28">
        <f t="shared" si="22"/>
        <v>2769501.5591666661</v>
      </c>
      <c r="H143" s="28">
        <f t="shared" si="18"/>
        <v>1364082.8575000002</v>
      </c>
      <c r="I143" s="28">
        <f t="shared" si="22"/>
        <v>2769501.5591666661</v>
      </c>
      <c r="J143" s="28">
        <f t="shared" si="19"/>
        <v>1364082.8575000002</v>
      </c>
      <c r="K143" s="28">
        <f t="shared" si="22"/>
        <v>2769501.5591666661</v>
      </c>
      <c r="L143" s="28">
        <f t="shared" si="20"/>
        <v>1364082.8575000002</v>
      </c>
      <c r="M143" s="28">
        <f t="shared" si="23"/>
        <v>1827871.0290499998</v>
      </c>
      <c r="N143" s="28">
        <f t="shared" si="21"/>
        <v>900294.68595000019</v>
      </c>
      <c r="O143" s="11">
        <f t="shared" si="24"/>
        <v>10136375.706549998</v>
      </c>
      <c r="P143" s="11">
        <f t="shared" si="24"/>
        <v>4992543.2584500005</v>
      </c>
      <c r="Q143" s="19">
        <f t="shared" si="25"/>
        <v>15128918.965</v>
      </c>
    </row>
    <row r="144" spans="1:17" x14ac:dyDescent="0.5">
      <c r="A144" s="13" t="s">
        <v>155</v>
      </c>
      <c r="B144" s="14" t="s">
        <v>609</v>
      </c>
      <c r="C144" s="15" t="s">
        <v>610</v>
      </c>
      <c r="D144" s="16" t="s">
        <v>347</v>
      </c>
      <c r="E144" s="17">
        <v>0.5</v>
      </c>
      <c r="F144" s="18">
        <v>50642219</v>
      </c>
      <c r="G144" s="28">
        <f t="shared" si="22"/>
        <v>2110092.4583333335</v>
      </c>
      <c r="H144" s="28">
        <f t="shared" si="18"/>
        <v>2110092.4583333335</v>
      </c>
      <c r="I144" s="28">
        <f t="shared" si="22"/>
        <v>2110092.4583333335</v>
      </c>
      <c r="J144" s="28">
        <f t="shared" si="19"/>
        <v>2110092.4583333335</v>
      </c>
      <c r="K144" s="28">
        <f t="shared" si="22"/>
        <v>2110092.4583333335</v>
      </c>
      <c r="L144" s="28">
        <f t="shared" si="20"/>
        <v>2110092.4583333335</v>
      </c>
      <c r="M144" s="28">
        <f t="shared" si="23"/>
        <v>1392661.0225000002</v>
      </c>
      <c r="N144" s="28">
        <f t="shared" si="21"/>
        <v>1392661.0225000002</v>
      </c>
      <c r="O144" s="11">
        <f t="shared" si="24"/>
        <v>7722938.3975</v>
      </c>
      <c r="P144" s="11">
        <f t="shared" si="24"/>
        <v>7722938.3975</v>
      </c>
      <c r="Q144" s="19">
        <f t="shared" si="25"/>
        <v>15445876.795</v>
      </c>
    </row>
    <row r="145" spans="1:17" x14ac:dyDescent="0.5">
      <c r="A145" s="13" t="s">
        <v>156</v>
      </c>
      <c r="B145" s="14" t="s">
        <v>611</v>
      </c>
      <c r="C145" s="15" t="s">
        <v>612</v>
      </c>
      <c r="D145" s="16" t="s">
        <v>347</v>
      </c>
      <c r="E145" s="17">
        <v>1</v>
      </c>
      <c r="F145" s="18">
        <v>11286181</v>
      </c>
      <c r="G145" s="28">
        <f t="shared" si="22"/>
        <v>940515.08333333337</v>
      </c>
      <c r="H145" s="28">
        <f t="shared" si="18"/>
        <v>0</v>
      </c>
      <c r="I145" s="28">
        <f t="shared" si="22"/>
        <v>940515.08333333337</v>
      </c>
      <c r="J145" s="28">
        <f t="shared" si="19"/>
        <v>0</v>
      </c>
      <c r="K145" s="28">
        <f t="shared" si="22"/>
        <v>940515.08333333337</v>
      </c>
      <c r="L145" s="28">
        <f t="shared" si="20"/>
        <v>0</v>
      </c>
      <c r="M145" s="28">
        <f t="shared" si="23"/>
        <v>620739.95500000007</v>
      </c>
      <c r="N145" s="28">
        <f t="shared" si="21"/>
        <v>0</v>
      </c>
      <c r="O145" s="11">
        <f t="shared" si="24"/>
        <v>3442285.2050000001</v>
      </c>
      <c r="P145" s="11">
        <f t="shared" si="24"/>
        <v>0</v>
      </c>
      <c r="Q145" s="19">
        <f t="shared" si="25"/>
        <v>3442285.2050000001</v>
      </c>
    </row>
    <row r="146" spans="1:17" x14ac:dyDescent="0.5">
      <c r="A146" s="13" t="s">
        <v>157</v>
      </c>
      <c r="B146" s="14" t="s">
        <v>613</v>
      </c>
      <c r="C146" s="15" t="s">
        <v>614</v>
      </c>
      <c r="D146" s="16" t="s">
        <v>417</v>
      </c>
      <c r="E146" s="17">
        <v>0.66999999999999993</v>
      </c>
      <c r="F146" s="18">
        <v>86144906</v>
      </c>
      <c r="G146" s="28">
        <f t="shared" si="22"/>
        <v>4809757.251666666</v>
      </c>
      <c r="H146" s="28">
        <f t="shared" si="18"/>
        <v>2368984.9150000005</v>
      </c>
      <c r="I146" s="28">
        <f t="shared" si="22"/>
        <v>4809757.251666666</v>
      </c>
      <c r="J146" s="28">
        <f t="shared" si="19"/>
        <v>2368984.9150000005</v>
      </c>
      <c r="K146" s="28">
        <f t="shared" si="22"/>
        <v>4809757.251666666</v>
      </c>
      <c r="L146" s="28">
        <f t="shared" si="20"/>
        <v>2368984.9150000005</v>
      </c>
      <c r="M146" s="28">
        <f t="shared" si="23"/>
        <v>3174439.7860999997</v>
      </c>
      <c r="N146" s="28">
        <f t="shared" si="21"/>
        <v>1563530.0439000004</v>
      </c>
      <c r="O146" s="11">
        <f t="shared" si="24"/>
        <v>17603711.541099999</v>
      </c>
      <c r="P146" s="11">
        <f t="shared" si="24"/>
        <v>8670484.788900001</v>
      </c>
      <c r="Q146" s="19">
        <f t="shared" si="25"/>
        <v>26274196.329999998</v>
      </c>
    </row>
    <row r="147" spans="1:17" x14ac:dyDescent="0.5">
      <c r="A147" s="13" t="s">
        <v>158</v>
      </c>
      <c r="B147" s="14" t="s">
        <v>615</v>
      </c>
      <c r="C147" s="15" t="s">
        <v>616</v>
      </c>
      <c r="D147" s="16" t="s">
        <v>327</v>
      </c>
      <c r="E147" s="17">
        <v>0.5</v>
      </c>
      <c r="F147" s="18">
        <v>19015263</v>
      </c>
      <c r="G147" s="28">
        <f t="shared" si="22"/>
        <v>792302.625</v>
      </c>
      <c r="H147" s="28">
        <f t="shared" si="18"/>
        <v>792302.625</v>
      </c>
      <c r="I147" s="28">
        <f t="shared" si="22"/>
        <v>792302.625</v>
      </c>
      <c r="J147" s="28">
        <f t="shared" si="19"/>
        <v>792302.625</v>
      </c>
      <c r="K147" s="28">
        <f t="shared" si="22"/>
        <v>792302.625</v>
      </c>
      <c r="L147" s="28">
        <f t="shared" si="20"/>
        <v>792302.625</v>
      </c>
      <c r="M147" s="28">
        <f t="shared" si="23"/>
        <v>522919.73250000004</v>
      </c>
      <c r="N147" s="28">
        <f t="shared" si="21"/>
        <v>522919.73250000004</v>
      </c>
      <c r="O147" s="11">
        <f t="shared" si="24"/>
        <v>2899827.6074999999</v>
      </c>
      <c r="P147" s="11">
        <f t="shared" si="24"/>
        <v>2899827.6074999999</v>
      </c>
      <c r="Q147" s="19">
        <f t="shared" si="25"/>
        <v>5799655.2149999999</v>
      </c>
    </row>
    <row r="148" spans="1:17" x14ac:dyDescent="0.5">
      <c r="A148" s="13" t="s">
        <v>159</v>
      </c>
      <c r="B148" s="14" t="s">
        <v>617</v>
      </c>
      <c r="C148" s="15" t="s">
        <v>618</v>
      </c>
      <c r="D148" s="16" t="s">
        <v>347</v>
      </c>
      <c r="E148" s="17">
        <v>0.5</v>
      </c>
      <c r="F148" s="18">
        <v>163558081</v>
      </c>
      <c r="G148" s="28">
        <f t="shared" si="22"/>
        <v>6814920.041666667</v>
      </c>
      <c r="H148" s="28">
        <f t="shared" si="18"/>
        <v>6814920.041666667</v>
      </c>
      <c r="I148" s="28">
        <f t="shared" si="22"/>
        <v>6814920.041666667</v>
      </c>
      <c r="J148" s="28">
        <f t="shared" si="19"/>
        <v>6814920.041666667</v>
      </c>
      <c r="K148" s="28">
        <f t="shared" si="22"/>
        <v>6814920.041666667</v>
      </c>
      <c r="L148" s="28">
        <f t="shared" si="20"/>
        <v>6814920.041666667</v>
      </c>
      <c r="M148" s="28">
        <f t="shared" si="23"/>
        <v>4497847.2275</v>
      </c>
      <c r="N148" s="28">
        <f t="shared" si="21"/>
        <v>4497847.2275</v>
      </c>
      <c r="O148" s="11">
        <f t="shared" si="24"/>
        <v>24942607.352499999</v>
      </c>
      <c r="P148" s="11">
        <f t="shared" si="24"/>
        <v>24942607.352499999</v>
      </c>
      <c r="Q148" s="19">
        <f t="shared" si="25"/>
        <v>49885214.704999998</v>
      </c>
    </row>
    <row r="149" spans="1:17" x14ac:dyDescent="0.5">
      <c r="A149" s="13" t="s">
        <v>160</v>
      </c>
      <c r="B149" s="14" t="s">
        <v>619</v>
      </c>
      <c r="C149" s="15" t="s">
        <v>620</v>
      </c>
      <c r="D149" s="16" t="s">
        <v>358</v>
      </c>
      <c r="E149" s="17">
        <v>0.5</v>
      </c>
      <c r="F149" s="18">
        <v>47925731</v>
      </c>
      <c r="G149" s="28">
        <f t="shared" si="22"/>
        <v>1996905.4583333333</v>
      </c>
      <c r="H149" s="28">
        <f t="shared" si="18"/>
        <v>1996905.4583333333</v>
      </c>
      <c r="I149" s="28">
        <f t="shared" si="22"/>
        <v>1996905.4583333333</v>
      </c>
      <c r="J149" s="28">
        <f t="shared" si="19"/>
        <v>1996905.4583333333</v>
      </c>
      <c r="K149" s="28">
        <f t="shared" si="22"/>
        <v>1996905.4583333333</v>
      </c>
      <c r="L149" s="28">
        <f t="shared" si="20"/>
        <v>1996905.4583333333</v>
      </c>
      <c r="M149" s="28">
        <f t="shared" si="23"/>
        <v>1317957.6025</v>
      </c>
      <c r="N149" s="28">
        <f t="shared" si="21"/>
        <v>1317957.6025</v>
      </c>
      <c r="O149" s="11">
        <f t="shared" si="24"/>
        <v>7308673.9775</v>
      </c>
      <c r="P149" s="11">
        <f t="shared" si="24"/>
        <v>7308673.9775</v>
      </c>
      <c r="Q149" s="19">
        <f t="shared" si="25"/>
        <v>14617347.955</v>
      </c>
    </row>
    <row r="150" spans="1:17" x14ac:dyDescent="0.5">
      <c r="A150" s="13" t="s">
        <v>161</v>
      </c>
      <c r="B150" s="14" t="s">
        <v>621</v>
      </c>
      <c r="C150" s="15" t="s">
        <v>622</v>
      </c>
      <c r="D150" s="16" t="s">
        <v>327</v>
      </c>
      <c r="E150" s="17">
        <v>0.5</v>
      </c>
      <c r="F150" s="18">
        <v>11348606</v>
      </c>
      <c r="G150" s="28">
        <f t="shared" si="22"/>
        <v>472858.58333333331</v>
      </c>
      <c r="H150" s="28">
        <f t="shared" si="18"/>
        <v>472858.58333333331</v>
      </c>
      <c r="I150" s="28">
        <f t="shared" si="22"/>
        <v>472858.58333333331</v>
      </c>
      <c r="J150" s="28">
        <f t="shared" si="19"/>
        <v>472858.58333333331</v>
      </c>
      <c r="K150" s="28">
        <f t="shared" si="22"/>
        <v>472858.58333333331</v>
      </c>
      <c r="L150" s="28">
        <f t="shared" si="20"/>
        <v>472858.58333333331</v>
      </c>
      <c r="M150" s="28">
        <f t="shared" si="23"/>
        <v>312086.66499999998</v>
      </c>
      <c r="N150" s="28">
        <f t="shared" si="21"/>
        <v>312086.66499999998</v>
      </c>
      <c r="O150" s="11">
        <f t="shared" si="24"/>
        <v>1730662.415</v>
      </c>
      <c r="P150" s="11">
        <f t="shared" si="24"/>
        <v>1730662.415</v>
      </c>
      <c r="Q150" s="19">
        <f t="shared" si="25"/>
        <v>3461324.83</v>
      </c>
    </row>
    <row r="151" spans="1:17" x14ac:dyDescent="0.5">
      <c r="A151" s="13" t="s">
        <v>162</v>
      </c>
      <c r="B151" s="14" t="s">
        <v>623</v>
      </c>
      <c r="C151" s="15" t="s">
        <v>624</v>
      </c>
      <c r="D151" s="16" t="s">
        <v>417</v>
      </c>
      <c r="E151" s="17">
        <v>0.66999999999999993</v>
      </c>
      <c r="F151" s="18">
        <v>34069779</v>
      </c>
      <c r="G151" s="28">
        <f t="shared" si="22"/>
        <v>1902229.3274999999</v>
      </c>
      <c r="H151" s="28">
        <f t="shared" si="18"/>
        <v>936918.92250000022</v>
      </c>
      <c r="I151" s="28">
        <f t="shared" si="22"/>
        <v>1902229.3274999999</v>
      </c>
      <c r="J151" s="28">
        <f t="shared" si="19"/>
        <v>936918.92250000022</v>
      </c>
      <c r="K151" s="28">
        <f t="shared" si="22"/>
        <v>1902229.3274999999</v>
      </c>
      <c r="L151" s="28">
        <f t="shared" si="20"/>
        <v>936918.92250000022</v>
      </c>
      <c r="M151" s="28">
        <f t="shared" si="23"/>
        <v>1255471.3561499999</v>
      </c>
      <c r="N151" s="28">
        <f t="shared" si="21"/>
        <v>618366.4888500002</v>
      </c>
      <c r="O151" s="11">
        <f t="shared" si="24"/>
        <v>6962159.3386499994</v>
      </c>
      <c r="P151" s="11">
        <f t="shared" si="24"/>
        <v>3429123.2563500009</v>
      </c>
      <c r="Q151" s="19">
        <f t="shared" si="25"/>
        <v>10391282.595000001</v>
      </c>
    </row>
    <row r="152" spans="1:17" x14ac:dyDescent="0.5">
      <c r="A152" s="13" t="s">
        <v>163</v>
      </c>
      <c r="B152" s="14" t="s">
        <v>625</v>
      </c>
      <c r="C152" s="15" t="s">
        <v>626</v>
      </c>
      <c r="D152" s="16" t="s">
        <v>327</v>
      </c>
      <c r="E152" s="17">
        <v>0.5</v>
      </c>
      <c r="F152" s="18">
        <v>14093209</v>
      </c>
      <c r="G152" s="28">
        <f t="shared" si="22"/>
        <v>587217.04166666663</v>
      </c>
      <c r="H152" s="28">
        <f t="shared" si="18"/>
        <v>587217.04166666663</v>
      </c>
      <c r="I152" s="28">
        <f t="shared" si="22"/>
        <v>587217.04166666663</v>
      </c>
      <c r="J152" s="28">
        <f t="shared" si="19"/>
        <v>587217.04166666663</v>
      </c>
      <c r="K152" s="28">
        <f t="shared" si="22"/>
        <v>587217.04166666663</v>
      </c>
      <c r="L152" s="28">
        <f t="shared" si="20"/>
        <v>587217.04166666663</v>
      </c>
      <c r="M152" s="28">
        <f t="shared" si="23"/>
        <v>387563.2475</v>
      </c>
      <c r="N152" s="28">
        <f t="shared" si="21"/>
        <v>387563.2475</v>
      </c>
      <c r="O152" s="11">
        <f t="shared" si="24"/>
        <v>2149214.3725000001</v>
      </c>
      <c r="P152" s="11">
        <f t="shared" si="24"/>
        <v>2149214.3725000001</v>
      </c>
      <c r="Q152" s="19">
        <f t="shared" si="25"/>
        <v>4298428.7450000001</v>
      </c>
    </row>
    <row r="153" spans="1:17" x14ac:dyDescent="0.5">
      <c r="A153" s="13" t="s">
        <v>164</v>
      </c>
      <c r="B153" s="14" t="s">
        <v>627</v>
      </c>
      <c r="C153" s="15" t="s">
        <v>628</v>
      </c>
      <c r="D153" s="16" t="s">
        <v>327</v>
      </c>
      <c r="E153" s="17">
        <v>0.5</v>
      </c>
      <c r="F153" s="18">
        <v>27311168</v>
      </c>
      <c r="G153" s="28">
        <f t="shared" si="22"/>
        <v>1137965.3333333333</v>
      </c>
      <c r="H153" s="28">
        <f t="shared" si="18"/>
        <v>1137965.3333333333</v>
      </c>
      <c r="I153" s="28">
        <f t="shared" si="22"/>
        <v>1137965.3333333333</v>
      </c>
      <c r="J153" s="28">
        <f t="shared" si="19"/>
        <v>1137965.3333333333</v>
      </c>
      <c r="K153" s="28">
        <f t="shared" si="22"/>
        <v>1137965.3333333333</v>
      </c>
      <c r="L153" s="28">
        <f t="shared" si="20"/>
        <v>1137965.3333333333</v>
      </c>
      <c r="M153" s="28">
        <f t="shared" si="23"/>
        <v>751057.12</v>
      </c>
      <c r="N153" s="28">
        <f t="shared" si="21"/>
        <v>751057.12</v>
      </c>
      <c r="O153" s="11">
        <f t="shared" si="24"/>
        <v>4164953.12</v>
      </c>
      <c r="P153" s="11">
        <f t="shared" si="24"/>
        <v>4164953.12</v>
      </c>
      <c r="Q153" s="19">
        <f t="shared" si="25"/>
        <v>8329906.2400000002</v>
      </c>
    </row>
    <row r="154" spans="1:17" x14ac:dyDescent="0.5">
      <c r="A154" s="13" t="s">
        <v>165</v>
      </c>
      <c r="B154" s="14" t="s">
        <v>629</v>
      </c>
      <c r="C154" s="15" t="s">
        <v>630</v>
      </c>
      <c r="D154" s="16" t="s">
        <v>347</v>
      </c>
      <c r="E154" s="17">
        <v>1</v>
      </c>
      <c r="F154" s="18">
        <v>125188745</v>
      </c>
      <c r="G154" s="28">
        <f t="shared" si="22"/>
        <v>10432395.416666666</v>
      </c>
      <c r="H154" s="28">
        <f t="shared" si="18"/>
        <v>0</v>
      </c>
      <c r="I154" s="28">
        <f t="shared" si="22"/>
        <v>10432395.416666666</v>
      </c>
      <c r="J154" s="28">
        <f t="shared" si="19"/>
        <v>0</v>
      </c>
      <c r="K154" s="28">
        <f t="shared" si="22"/>
        <v>10432395.416666666</v>
      </c>
      <c r="L154" s="28">
        <f t="shared" si="20"/>
        <v>0</v>
      </c>
      <c r="M154" s="28">
        <f t="shared" si="23"/>
        <v>6885380.9749999996</v>
      </c>
      <c r="N154" s="28">
        <f t="shared" si="21"/>
        <v>0</v>
      </c>
      <c r="O154" s="11">
        <f t="shared" si="24"/>
        <v>38182567.225000001</v>
      </c>
      <c r="P154" s="11">
        <f t="shared" si="24"/>
        <v>0</v>
      </c>
      <c r="Q154" s="19">
        <f t="shared" si="25"/>
        <v>38182567.225000001</v>
      </c>
    </row>
    <row r="155" spans="1:17" x14ac:dyDescent="0.5">
      <c r="A155" s="13" t="s">
        <v>166</v>
      </c>
      <c r="B155" s="14" t="s">
        <v>631</v>
      </c>
      <c r="C155" s="15" t="s">
        <v>632</v>
      </c>
      <c r="D155" s="16" t="s">
        <v>358</v>
      </c>
      <c r="E155" s="17">
        <v>0.5</v>
      </c>
      <c r="F155" s="18">
        <v>26240387</v>
      </c>
      <c r="G155" s="28">
        <f t="shared" si="22"/>
        <v>1093349.4583333333</v>
      </c>
      <c r="H155" s="28">
        <f t="shared" si="18"/>
        <v>1093349.4583333333</v>
      </c>
      <c r="I155" s="28">
        <f t="shared" si="22"/>
        <v>1093349.4583333333</v>
      </c>
      <c r="J155" s="28">
        <f t="shared" si="19"/>
        <v>1093349.4583333333</v>
      </c>
      <c r="K155" s="28">
        <f t="shared" si="22"/>
        <v>1093349.4583333333</v>
      </c>
      <c r="L155" s="28">
        <f t="shared" si="20"/>
        <v>1093349.4583333333</v>
      </c>
      <c r="M155" s="28">
        <f t="shared" si="23"/>
        <v>721610.64249999996</v>
      </c>
      <c r="N155" s="28">
        <f t="shared" si="21"/>
        <v>721610.64249999996</v>
      </c>
      <c r="O155" s="11">
        <f t="shared" si="24"/>
        <v>4001659.0175000001</v>
      </c>
      <c r="P155" s="11">
        <f t="shared" si="24"/>
        <v>4001659.0175000001</v>
      </c>
      <c r="Q155" s="19">
        <f t="shared" si="25"/>
        <v>8003318.0350000001</v>
      </c>
    </row>
    <row r="156" spans="1:17" x14ac:dyDescent="0.5">
      <c r="A156" s="13" t="s">
        <v>167</v>
      </c>
      <c r="B156" s="14" t="s">
        <v>633</v>
      </c>
      <c r="C156" s="15" t="s">
        <v>634</v>
      </c>
      <c r="D156" s="16" t="s">
        <v>327</v>
      </c>
      <c r="E156" s="17">
        <v>0.5</v>
      </c>
      <c r="F156" s="18">
        <v>29465736</v>
      </c>
      <c r="G156" s="28">
        <f t="shared" si="22"/>
        <v>1227739</v>
      </c>
      <c r="H156" s="28">
        <f t="shared" si="18"/>
        <v>1227739</v>
      </c>
      <c r="I156" s="28">
        <f t="shared" si="22"/>
        <v>1227739</v>
      </c>
      <c r="J156" s="28">
        <f t="shared" si="19"/>
        <v>1227739</v>
      </c>
      <c r="K156" s="28">
        <f t="shared" si="22"/>
        <v>1227739</v>
      </c>
      <c r="L156" s="28">
        <f t="shared" si="20"/>
        <v>1227739</v>
      </c>
      <c r="M156" s="28">
        <f t="shared" si="23"/>
        <v>810307.74</v>
      </c>
      <c r="N156" s="28">
        <f t="shared" si="21"/>
        <v>810307.74</v>
      </c>
      <c r="O156" s="11">
        <f t="shared" si="24"/>
        <v>4493524.74</v>
      </c>
      <c r="P156" s="11">
        <f t="shared" si="24"/>
        <v>4493524.74</v>
      </c>
      <c r="Q156" s="19">
        <f t="shared" si="25"/>
        <v>8987049.4800000004</v>
      </c>
    </row>
    <row r="157" spans="1:17" x14ac:dyDescent="0.5">
      <c r="A157" s="13" t="s">
        <v>168</v>
      </c>
      <c r="B157" s="14" t="s">
        <v>635</v>
      </c>
      <c r="C157" s="15" t="s">
        <v>636</v>
      </c>
      <c r="D157" s="16" t="s">
        <v>327</v>
      </c>
      <c r="E157" s="17">
        <v>0.5</v>
      </c>
      <c r="F157" s="18">
        <v>7253190</v>
      </c>
      <c r="G157" s="28">
        <f t="shared" si="22"/>
        <v>302216.25</v>
      </c>
      <c r="H157" s="28">
        <f t="shared" si="18"/>
        <v>302216.25</v>
      </c>
      <c r="I157" s="28">
        <f t="shared" si="22"/>
        <v>302216.25</v>
      </c>
      <c r="J157" s="28">
        <f t="shared" si="19"/>
        <v>302216.25</v>
      </c>
      <c r="K157" s="28">
        <f t="shared" si="22"/>
        <v>302216.25</v>
      </c>
      <c r="L157" s="28">
        <f t="shared" si="20"/>
        <v>302216.25</v>
      </c>
      <c r="M157" s="28">
        <f t="shared" si="23"/>
        <v>199462.72500000001</v>
      </c>
      <c r="N157" s="28">
        <f t="shared" si="21"/>
        <v>199462.72500000001</v>
      </c>
      <c r="O157" s="11">
        <f t="shared" si="24"/>
        <v>1106111.4750000001</v>
      </c>
      <c r="P157" s="11">
        <f t="shared" si="24"/>
        <v>1106111.4750000001</v>
      </c>
      <c r="Q157" s="19">
        <f t="shared" si="25"/>
        <v>2212222.9500000002</v>
      </c>
    </row>
    <row r="158" spans="1:17" x14ac:dyDescent="0.5">
      <c r="A158" s="13" t="s">
        <v>169</v>
      </c>
      <c r="B158" s="14" t="s">
        <v>637</v>
      </c>
      <c r="C158" s="15" t="s">
        <v>638</v>
      </c>
      <c r="D158" s="16" t="s">
        <v>327</v>
      </c>
      <c r="E158" s="17">
        <v>0.5</v>
      </c>
      <c r="F158" s="18">
        <v>8987078</v>
      </c>
      <c r="G158" s="28">
        <f t="shared" si="22"/>
        <v>374461.58333333331</v>
      </c>
      <c r="H158" s="28">
        <f t="shared" si="18"/>
        <v>374461.58333333331</v>
      </c>
      <c r="I158" s="28">
        <f t="shared" si="22"/>
        <v>374461.58333333331</v>
      </c>
      <c r="J158" s="28">
        <f t="shared" si="19"/>
        <v>374461.58333333331</v>
      </c>
      <c r="K158" s="28">
        <f t="shared" si="22"/>
        <v>374461.58333333331</v>
      </c>
      <c r="L158" s="28">
        <f t="shared" si="20"/>
        <v>374461.58333333331</v>
      </c>
      <c r="M158" s="28">
        <f t="shared" si="23"/>
        <v>247144.64499999999</v>
      </c>
      <c r="N158" s="28">
        <f t="shared" si="21"/>
        <v>247144.64499999999</v>
      </c>
      <c r="O158" s="11">
        <f t="shared" si="24"/>
        <v>1370529.395</v>
      </c>
      <c r="P158" s="11">
        <f t="shared" si="24"/>
        <v>1370529.395</v>
      </c>
      <c r="Q158" s="19">
        <f t="shared" si="25"/>
        <v>2741058.79</v>
      </c>
    </row>
    <row r="159" spans="1:17" x14ac:dyDescent="0.5">
      <c r="A159" s="13" t="s">
        <v>170</v>
      </c>
      <c r="B159" s="14" t="s">
        <v>639</v>
      </c>
      <c r="C159" s="15" t="s">
        <v>640</v>
      </c>
      <c r="D159" s="16" t="s">
        <v>347</v>
      </c>
      <c r="E159" s="17">
        <v>1</v>
      </c>
      <c r="F159" s="18">
        <v>146076809</v>
      </c>
      <c r="G159" s="28">
        <f t="shared" si="22"/>
        <v>12173067.416666666</v>
      </c>
      <c r="H159" s="28">
        <f t="shared" si="18"/>
        <v>0</v>
      </c>
      <c r="I159" s="28">
        <f t="shared" si="22"/>
        <v>12173067.416666666</v>
      </c>
      <c r="J159" s="28">
        <f t="shared" si="19"/>
        <v>0</v>
      </c>
      <c r="K159" s="28">
        <f t="shared" si="22"/>
        <v>12173067.416666666</v>
      </c>
      <c r="L159" s="28">
        <f t="shared" si="20"/>
        <v>0</v>
      </c>
      <c r="M159" s="28">
        <f t="shared" si="23"/>
        <v>8034224.4950000001</v>
      </c>
      <c r="N159" s="28">
        <f t="shared" si="21"/>
        <v>0</v>
      </c>
      <c r="O159" s="11">
        <f t="shared" si="24"/>
        <v>44553426.744999997</v>
      </c>
      <c r="P159" s="11">
        <f t="shared" si="24"/>
        <v>0</v>
      </c>
      <c r="Q159" s="19">
        <f t="shared" si="25"/>
        <v>44553426.744999997</v>
      </c>
    </row>
    <row r="160" spans="1:17" x14ac:dyDescent="0.5">
      <c r="A160" s="13" t="s">
        <v>171</v>
      </c>
      <c r="B160" s="14" t="s">
        <v>641</v>
      </c>
      <c r="C160" s="15" t="s">
        <v>642</v>
      </c>
      <c r="D160" s="16" t="s">
        <v>327</v>
      </c>
      <c r="E160" s="17">
        <v>0.5</v>
      </c>
      <c r="F160" s="18">
        <v>16542385</v>
      </c>
      <c r="G160" s="28">
        <f t="shared" si="22"/>
        <v>689266.04166666663</v>
      </c>
      <c r="H160" s="28">
        <f t="shared" si="18"/>
        <v>689266.04166666663</v>
      </c>
      <c r="I160" s="28">
        <f t="shared" si="22"/>
        <v>689266.04166666663</v>
      </c>
      <c r="J160" s="28">
        <f t="shared" si="19"/>
        <v>689266.04166666663</v>
      </c>
      <c r="K160" s="28">
        <f t="shared" si="22"/>
        <v>689266.04166666663</v>
      </c>
      <c r="L160" s="28">
        <f t="shared" si="20"/>
        <v>689266.04166666663</v>
      </c>
      <c r="M160" s="28">
        <f t="shared" si="23"/>
        <v>454915.58750000002</v>
      </c>
      <c r="N160" s="28">
        <f t="shared" si="21"/>
        <v>454915.58750000002</v>
      </c>
      <c r="O160" s="11">
        <f t="shared" si="24"/>
        <v>2522713.7124999999</v>
      </c>
      <c r="P160" s="11">
        <f t="shared" si="24"/>
        <v>2522713.7124999999</v>
      </c>
      <c r="Q160" s="19">
        <f t="shared" si="25"/>
        <v>5045427.4249999998</v>
      </c>
    </row>
    <row r="161" spans="1:17" x14ac:dyDescent="0.5">
      <c r="A161" s="13" t="s">
        <v>172</v>
      </c>
      <c r="B161" s="14" t="s">
        <v>643</v>
      </c>
      <c r="C161" s="15" t="s">
        <v>644</v>
      </c>
      <c r="D161" s="16" t="s">
        <v>358</v>
      </c>
      <c r="E161" s="17">
        <v>0.5</v>
      </c>
      <c r="F161" s="18">
        <v>34573914</v>
      </c>
      <c r="G161" s="28">
        <f t="shared" si="22"/>
        <v>1440579.75</v>
      </c>
      <c r="H161" s="28">
        <f t="shared" si="18"/>
        <v>1440579.75</v>
      </c>
      <c r="I161" s="28">
        <f t="shared" si="22"/>
        <v>1440579.75</v>
      </c>
      <c r="J161" s="28">
        <f t="shared" si="19"/>
        <v>1440579.75</v>
      </c>
      <c r="K161" s="28">
        <f t="shared" si="22"/>
        <v>1440579.75</v>
      </c>
      <c r="L161" s="28">
        <f t="shared" si="20"/>
        <v>1440579.75</v>
      </c>
      <c r="M161" s="28">
        <f t="shared" si="23"/>
        <v>950782.63500000001</v>
      </c>
      <c r="N161" s="28">
        <f t="shared" si="21"/>
        <v>950782.63500000001</v>
      </c>
      <c r="O161" s="11">
        <f t="shared" si="24"/>
        <v>5272521.8849999998</v>
      </c>
      <c r="P161" s="11">
        <f t="shared" si="24"/>
        <v>5272521.8849999998</v>
      </c>
      <c r="Q161" s="19">
        <f t="shared" si="25"/>
        <v>10545043.77</v>
      </c>
    </row>
    <row r="162" spans="1:17" x14ac:dyDescent="0.5">
      <c r="A162" s="13" t="s">
        <v>173</v>
      </c>
      <c r="B162" s="14" t="s">
        <v>645</v>
      </c>
      <c r="C162" s="15" t="s">
        <v>646</v>
      </c>
      <c r="D162" s="16" t="s">
        <v>327</v>
      </c>
      <c r="E162" s="17">
        <v>0.5</v>
      </c>
      <c r="F162" s="18">
        <v>6282300</v>
      </c>
      <c r="G162" s="28">
        <f t="shared" si="22"/>
        <v>261762.5</v>
      </c>
      <c r="H162" s="28">
        <f t="shared" si="18"/>
        <v>261762.5</v>
      </c>
      <c r="I162" s="28">
        <f t="shared" si="22"/>
        <v>261762.5</v>
      </c>
      <c r="J162" s="28">
        <f t="shared" si="19"/>
        <v>261762.5</v>
      </c>
      <c r="K162" s="28">
        <f t="shared" si="22"/>
        <v>261762.5</v>
      </c>
      <c r="L162" s="28">
        <f t="shared" si="20"/>
        <v>261762.5</v>
      </c>
      <c r="M162" s="28">
        <f t="shared" si="23"/>
        <v>172763.25</v>
      </c>
      <c r="N162" s="28">
        <f t="shared" si="21"/>
        <v>172763.25</v>
      </c>
      <c r="O162" s="11">
        <f t="shared" si="24"/>
        <v>958050.75</v>
      </c>
      <c r="P162" s="11">
        <f t="shared" si="24"/>
        <v>958050.75</v>
      </c>
      <c r="Q162" s="19">
        <f t="shared" si="25"/>
        <v>1916101.5</v>
      </c>
    </row>
    <row r="163" spans="1:17" x14ac:dyDescent="0.5">
      <c r="A163" s="13" t="s">
        <v>174</v>
      </c>
      <c r="B163" s="14" t="s">
        <v>647</v>
      </c>
      <c r="C163" s="15" t="s">
        <v>648</v>
      </c>
      <c r="D163" s="16" t="s">
        <v>327</v>
      </c>
      <c r="E163" s="17">
        <v>0.5</v>
      </c>
      <c r="F163" s="18">
        <v>19760249</v>
      </c>
      <c r="G163" s="28">
        <f t="shared" si="22"/>
        <v>823343.70833333337</v>
      </c>
      <c r="H163" s="28">
        <f t="shared" si="18"/>
        <v>823343.70833333337</v>
      </c>
      <c r="I163" s="28">
        <f t="shared" si="22"/>
        <v>823343.70833333337</v>
      </c>
      <c r="J163" s="28">
        <f t="shared" si="19"/>
        <v>823343.70833333337</v>
      </c>
      <c r="K163" s="28">
        <f t="shared" si="22"/>
        <v>823343.70833333337</v>
      </c>
      <c r="L163" s="28">
        <f t="shared" si="20"/>
        <v>823343.70833333337</v>
      </c>
      <c r="M163" s="28">
        <f t="shared" si="23"/>
        <v>543406.84750000003</v>
      </c>
      <c r="N163" s="28">
        <f t="shared" si="21"/>
        <v>543406.84750000003</v>
      </c>
      <c r="O163" s="11">
        <f t="shared" si="24"/>
        <v>3013437.9725000001</v>
      </c>
      <c r="P163" s="11">
        <f t="shared" si="24"/>
        <v>3013437.9725000001</v>
      </c>
      <c r="Q163" s="19">
        <f t="shared" si="25"/>
        <v>6026875.9450000003</v>
      </c>
    </row>
    <row r="164" spans="1:17" x14ac:dyDescent="0.5">
      <c r="A164" s="13" t="s">
        <v>175</v>
      </c>
      <c r="B164" s="14" t="s">
        <v>649</v>
      </c>
      <c r="C164" s="15" t="s">
        <v>650</v>
      </c>
      <c r="D164" s="16" t="s">
        <v>342</v>
      </c>
      <c r="E164" s="17">
        <v>0.66999999999999993</v>
      </c>
      <c r="F164" s="18">
        <v>45590585</v>
      </c>
      <c r="G164" s="28">
        <f t="shared" si="22"/>
        <v>2545474.3291666661</v>
      </c>
      <c r="H164" s="28">
        <f t="shared" si="18"/>
        <v>1253741.0875000001</v>
      </c>
      <c r="I164" s="28">
        <f t="shared" si="22"/>
        <v>2545474.3291666661</v>
      </c>
      <c r="J164" s="28">
        <f t="shared" si="19"/>
        <v>1253741.0875000001</v>
      </c>
      <c r="K164" s="28">
        <f t="shared" si="22"/>
        <v>2545474.3291666661</v>
      </c>
      <c r="L164" s="28">
        <f t="shared" si="20"/>
        <v>1253741.0875000001</v>
      </c>
      <c r="M164" s="28">
        <f t="shared" si="23"/>
        <v>1680013.0572499998</v>
      </c>
      <c r="N164" s="28">
        <f t="shared" si="21"/>
        <v>827469.11775000009</v>
      </c>
      <c r="O164" s="11">
        <f t="shared" si="24"/>
        <v>9316436.0447499994</v>
      </c>
      <c r="P164" s="11">
        <f t="shared" si="24"/>
        <v>4588692.3802500004</v>
      </c>
      <c r="Q164" s="19">
        <f t="shared" si="25"/>
        <v>13905128.425000001</v>
      </c>
    </row>
    <row r="165" spans="1:17" x14ac:dyDescent="0.5">
      <c r="A165" s="13" t="s">
        <v>176</v>
      </c>
      <c r="B165" s="14" t="s">
        <v>651</v>
      </c>
      <c r="C165" s="15" t="s">
        <v>652</v>
      </c>
      <c r="D165" s="16" t="s">
        <v>327</v>
      </c>
      <c r="E165" s="17">
        <v>0.5</v>
      </c>
      <c r="F165" s="18">
        <v>7619368</v>
      </c>
      <c r="G165" s="28">
        <f t="shared" si="22"/>
        <v>317473.66666666669</v>
      </c>
      <c r="H165" s="28">
        <f t="shared" si="18"/>
        <v>317473.66666666669</v>
      </c>
      <c r="I165" s="28">
        <f t="shared" si="22"/>
        <v>317473.66666666669</v>
      </c>
      <c r="J165" s="28">
        <f t="shared" si="19"/>
        <v>317473.66666666669</v>
      </c>
      <c r="K165" s="28">
        <f t="shared" si="22"/>
        <v>317473.66666666669</v>
      </c>
      <c r="L165" s="28">
        <f t="shared" si="20"/>
        <v>317473.66666666669</v>
      </c>
      <c r="M165" s="28">
        <f t="shared" si="23"/>
        <v>209532.62000000002</v>
      </c>
      <c r="N165" s="28">
        <f t="shared" si="21"/>
        <v>209532.62000000002</v>
      </c>
      <c r="O165" s="11">
        <f t="shared" si="24"/>
        <v>1161953.6200000001</v>
      </c>
      <c r="P165" s="11">
        <f t="shared" si="24"/>
        <v>1161953.6200000001</v>
      </c>
      <c r="Q165" s="19">
        <f t="shared" si="25"/>
        <v>2323907.2400000002</v>
      </c>
    </row>
    <row r="166" spans="1:17" x14ac:dyDescent="0.5">
      <c r="A166" s="13" t="s">
        <v>177</v>
      </c>
      <c r="B166" s="14" t="s">
        <v>653</v>
      </c>
      <c r="C166" s="15" t="s">
        <v>654</v>
      </c>
      <c r="D166" s="16" t="s">
        <v>327</v>
      </c>
      <c r="E166" s="17">
        <v>0.5</v>
      </c>
      <c r="F166" s="18">
        <v>5511699</v>
      </c>
      <c r="G166" s="28">
        <f t="shared" ref="G166:K197" si="26">$F166/12*$E166</f>
        <v>229654.125</v>
      </c>
      <c r="H166" s="28">
        <f t="shared" si="18"/>
        <v>229654.125</v>
      </c>
      <c r="I166" s="28">
        <f t="shared" si="26"/>
        <v>229654.125</v>
      </c>
      <c r="J166" s="28">
        <f t="shared" si="19"/>
        <v>229654.125</v>
      </c>
      <c r="K166" s="28">
        <f t="shared" si="26"/>
        <v>229654.125</v>
      </c>
      <c r="L166" s="28">
        <f t="shared" si="20"/>
        <v>229654.125</v>
      </c>
      <c r="M166" s="28">
        <f t="shared" si="23"/>
        <v>151571.7225</v>
      </c>
      <c r="N166" s="28">
        <f t="shared" si="21"/>
        <v>151571.7225</v>
      </c>
      <c r="O166" s="11">
        <f t="shared" si="24"/>
        <v>840534.09750000003</v>
      </c>
      <c r="P166" s="11">
        <f t="shared" si="24"/>
        <v>840534.09750000003</v>
      </c>
      <c r="Q166" s="19">
        <f t="shared" si="25"/>
        <v>1681068.1950000001</v>
      </c>
    </row>
    <row r="167" spans="1:17" x14ac:dyDescent="0.5">
      <c r="A167" s="13" t="s">
        <v>178</v>
      </c>
      <c r="B167" s="14" t="s">
        <v>655</v>
      </c>
      <c r="C167" s="15" t="s">
        <v>656</v>
      </c>
      <c r="D167" s="16" t="s">
        <v>327</v>
      </c>
      <c r="E167" s="17">
        <v>0.5</v>
      </c>
      <c r="F167" s="18">
        <v>23446463</v>
      </c>
      <c r="G167" s="28">
        <f t="shared" si="26"/>
        <v>976935.95833333337</v>
      </c>
      <c r="H167" s="28">
        <f t="shared" si="18"/>
        <v>976935.95833333337</v>
      </c>
      <c r="I167" s="28">
        <f t="shared" si="26"/>
        <v>976935.95833333337</v>
      </c>
      <c r="J167" s="28">
        <f t="shared" si="19"/>
        <v>976935.95833333337</v>
      </c>
      <c r="K167" s="28">
        <f t="shared" si="26"/>
        <v>976935.95833333337</v>
      </c>
      <c r="L167" s="28">
        <f t="shared" si="20"/>
        <v>976935.95833333337</v>
      </c>
      <c r="M167" s="28">
        <f t="shared" si="23"/>
        <v>644777.73250000004</v>
      </c>
      <c r="N167" s="28">
        <f t="shared" si="21"/>
        <v>644777.73250000004</v>
      </c>
      <c r="O167" s="11">
        <f t="shared" si="24"/>
        <v>3575585.6074999999</v>
      </c>
      <c r="P167" s="11">
        <f t="shared" si="24"/>
        <v>3575585.6074999999</v>
      </c>
      <c r="Q167" s="19">
        <f t="shared" si="25"/>
        <v>7151171.2149999999</v>
      </c>
    </row>
    <row r="168" spans="1:17" x14ac:dyDescent="0.5">
      <c r="A168" s="13" t="s">
        <v>179</v>
      </c>
      <c r="B168" s="14" t="s">
        <v>657</v>
      </c>
      <c r="C168" s="15" t="s">
        <v>658</v>
      </c>
      <c r="D168" s="16" t="s">
        <v>358</v>
      </c>
      <c r="E168" s="17">
        <v>0.5</v>
      </c>
      <c r="F168" s="18">
        <v>20551575</v>
      </c>
      <c r="G168" s="28">
        <f t="shared" si="26"/>
        <v>856315.625</v>
      </c>
      <c r="H168" s="28">
        <f t="shared" si="18"/>
        <v>856315.625</v>
      </c>
      <c r="I168" s="28">
        <f t="shared" si="26"/>
        <v>856315.625</v>
      </c>
      <c r="J168" s="28">
        <f t="shared" si="19"/>
        <v>856315.625</v>
      </c>
      <c r="K168" s="28">
        <f t="shared" si="26"/>
        <v>856315.625</v>
      </c>
      <c r="L168" s="28">
        <f t="shared" si="20"/>
        <v>856315.625</v>
      </c>
      <c r="M168" s="28">
        <f t="shared" si="23"/>
        <v>565168.3125</v>
      </c>
      <c r="N168" s="28">
        <f t="shared" si="21"/>
        <v>565168.3125</v>
      </c>
      <c r="O168" s="11">
        <f t="shared" si="24"/>
        <v>3134115.1875</v>
      </c>
      <c r="P168" s="11">
        <f t="shared" si="24"/>
        <v>3134115.1875</v>
      </c>
      <c r="Q168" s="19">
        <f t="shared" si="25"/>
        <v>6268230.375</v>
      </c>
    </row>
    <row r="169" spans="1:17" x14ac:dyDescent="0.5">
      <c r="A169" s="13" t="s">
        <v>180</v>
      </c>
      <c r="B169" s="14" t="s">
        <v>659</v>
      </c>
      <c r="C169" s="15" t="s">
        <v>660</v>
      </c>
      <c r="D169" s="16" t="s">
        <v>358</v>
      </c>
      <c r="E169" s="17">
        <v>0.5</v>
      </c>
      <c r="F169" s="18">
        <v>75829993</v>
      </c>
      <c r="G169" s="28">
        <f t="shared" si="26"/>
        <v>3159583.0416666665</v>
      </c>
      <c r="H169" s="28">
        <f t="shared" si="18"/>
        <v>3159583.0416666665</v>
      </c>
      <c r="I169" s="28">
        <f t="shared" si="26"/>
        <v>3159583.0416666665</v>
      </c>
      <c r="J169" s="28">
        <f t="shared" si="19"/>
        <v>3159583.0416666665</v>
      </c>
      <c r="K169" s="28">
        <f t="shared" si="26"/>
        <v>3159583.0416666665</v>
      </c>
      <c r="L169" s="28">
        <f t="shared" si="20"/>
        <v>3159583.0416666665</v>
      </c>
      <c r="M169" s="28">
        <f t="shared" si="23"/>
        <v>2085324.8075000001</v>
      </c>
      <c r="N169" s="28">
        <f t="shared" si="21"/>
        <v>2085324.8075000001</v>
      </c>
      <c r="O169" s="11">
        <f t="shared" si="24"/>
        <v>11564073.932500001</v>
      </c>
      <c r="P169" s="11">
        <f t="shared" si="24"/>
        <v>11564073.932500001</v>
      </c>
      <c r="Q169" s="19">
        <f t="shared" si="25"/>
        <v>23128147.865000002</v>
      </c>
    </row>
    <row r="170" spans="1:17" x14ac:dyDescent="0.5">
      <c r="A170" s="13" t="s">
        <v>181</v>
      </c>
      <c r="B170" s="14" t="s">
        <v>661</v>
      </c>
      <c r="C170" s="15" t="s">
        <v>662</v>
      </c>
      <c r="D170" s="16" t="s">
        <v>327</v>
      </c>
      <c r="E170" s="17">
        <v>0.5</v>
      </c>
      <c r="F170" s="18">
        <v>14352355</v>
      </c>
      <c r="G170" s="28">
        <f t="shared" si="26"/>
        <v>598014.79166666663</v>
      </c>
      <c r="H170" s="28">
        <f t="shared" si="18"/>
        <v>598014.79166666663</v>
      </c>
      <c r="I170" s="28">
        <f t="shared" si="26"/>
        <v>598014.79166666663</v>
      </c>
      <c r="J170" s="28">
        <f t="shared" si="19"/>
        <v>598014.79166666663</v>
      </c>
      <c r="K170" s="28">
        <f t="shared" si="26"/>
        <v>598014.79166666663</v>
      </c>
      <c r="L170" s="28">
        <f t="shared" si="20"/>
        <v>598014.79166666663</v>
      </c>
      <c r="M170" s="28">
        <f t="shared" si="23"/>
        <v>394689.76250000001</v>
      </c>
      <c r="N170" s="28">
        <f t="shared" si="21"/>
        <v>394689.76250000001</v>
      </c>
      <c r="O170" s="11">
        <f t="shared" si="24"/>
        <v>2188734.1375000002</v>
      </c>
      <c r="P170" s="11">
        <f t="shared" si="24"/>
        <v>2188734.1375000002</v>
      </c>
      <c r="Q170" s="19">
        <f t="shared" si="25"/>
        <v>4377468.2750000004</v>
      </c>
    </row>
    <row r="171" spans="1:17" x14ac:dyDescent="0.5">
      <c r="A171" s="13" t="s">
        <v>182</v>
      </c>
      <c r="B171" s="14" t="s">
        <v>663</v>
      </c>
      <c r="C171" s="15" t="s">
        <v>664</v>
      </c>
      <c r="D171" s="16" t="s">
        <v>327</v>
      </c>
      <c r="E171" s="17">
        <v>0.5</v>
      </c>
      <c r="F171" s="18">
        <v>28650000</v>
      </c>
      <c r="G171" s="28">
        <f t="shared" si="26"/>
        <v>1193750</v>
      </c>
      <c r="H171" s="28">
        <f t="shared" si="18"/>
        <v>1193750</v>
      </c>
      <c r="I171" s="28">
        <f t="shared" si="26"/>
        <v>1193750</v>
      </c>
      <c r="J171" s="28">
        <f t="shared" si="19"/>
        <v>1193750</v>
      </c>
      <c r="K171" s="28">
        <f t="shared" si="26"/>
        <v>1193750</v>
      </c>
      <c r="L171" s="28">
        <f t="shared" si="20"/>
        <v>1193750</v>
      </c>
      <c r="M171" s="28">
        <f t="shared" si="23"/>
        <v>787875</v>
      </c>
      <c r="N171" s="28">
        <f t="shared" si="21"/>
        <v>787875</v>
      </c>
      <c r="O171" s="11">
        <f t="shared" si="24"/>
        <v>4369125</v>
      </c>
      <c r="P171" s="11">
        <f t="shared" si="24"/>
        <v>4369125</v>
      </c>
      <c r="Q171" s="19">
        <f t="shared" si="25"/>
        <v>8738250</v>
      </c>
    </row>
    <row r="172" spans="1:17" x14ac:dyDescent="0.5">
      <c r="A172" s="13" t="s">
        <v>183</v>
      </c>
      <c r="B172" s="14" t="s">
        <v>665</v>
      </c>
      <c r="C172" s="15" t="s">
        <v>666</v>
      </c>
      <c r="D172" s="16" t="s">
        <v>327</v>
      </c>
      <c r="E172" s="17">
        <v>0.5</v>
      </c>
      <c r="F172" s="18">
        <v>18671731</v>
      </c>
      <c r="G172" s="28">
        <f t="shared" si="26"/>
        <v>777988.79166666663</v>
      </c>
      <c r="H172" s="28">
        <f t="shared" si="18"/>
        <v>777988.79166666663</v>
      </c>
      <c r="I172" s="28">
        <f t="shared" si="26"/>
        <v>777988.79166666663</v>
      </c>
      <c r="J172" s="28">
        <f t="shared" si="19"/>
        <v>777988.79166666663</v>
      </c>
      <c r="K172" s="28">
        <f t="shared" si="26"/>
        <v>777988.79166666663</v>
      </c>
      <c r="L172" s="28">
        <f t="shared" si="20"/>
        <v>777988.79166666663</v>
      </c>
      <c r="M172" s="28">
        <f t="shared" si="23"/>
        <v>513472.60249999998</v>
      </c>
      <c r="N172" s="28">
        <f t="shared" si="21"/>
        <v>513472.60249999998</v>
      </c>
      <c r="O172" s="11">
        <f t="shared" si="24"/>
        <v>2847438.9775</v>
      </c>
      <c r="P172" s="11">
        <f t="shared" si="24"/>
        <v>2847438.9775</v>
      </c>
      <c r="Q172" s="19">
        <f t="shared" si="25"/>
        <v>5694877.9550000001</v>
      </c>
    </row>
    <row r="173" spans="1:17" x14ac:dyDescent="0.5">
      <c r="A173" s="13" t="s">
        <v>184</v>
      </c>
      <c r="B173" s="14" t="s">
        <v>667</v>
      </c>
      <c r="C173" s="15" t="s">
        <v>668</v>
      </c>
      <c r="D173" s="16" t="s">
        <v>347</v>
      </c>
      <c r="E173" s="17">
        <v>0.5</v>
      </c>
      <c r="F173" s="18">
        <v>82844340</v>
      </c>
      <c r="G173" s="28">
        <f t="shared" si="26"/>
        <v>3451847.5</v>
      </c>
      <c r="H173" s="28">
        <f t="shared" si="18"/>
        <v>3451847.5</v>
      </c>
      <c r="I173" s="28">
        <f t="shared" si="26"/>
        <v>3451847.5</v>
      </c>
      <c r="J173" s="28">
        <f t="shared" si="19"/>
        <v>3451847.5</v>
      </c>
      <c r="K173" s="28">
        <f t="shared" si="26"/>
        <v>3451847.5</v>
      </c>
      <c r="L173" s="28">
        <f t="shared" si="20"/>
        <v>3451847.5</v>
      </c>
      <c r="M173" s="28">
        <f t="shared" si="23"/>
        <v>2278219.35</v>
      </c>
      <c r="N173" s="28">
        <f t="shared" si="21"/>
        <v>2278219.35</v>
      </c>
      <c r="O173" s="11">
        <f t="shared" si="24"/>
        <v>12633761.85</v>
      </c>
      <c r="P173" s="11">
        <f t="shared" si="24"/>
        <v>12633761.85</v>
      </c>
      <c r="Q173" s="19">
        <f t="shared" si="25"/>
        <v>25267523.699999999</v>
      </c>
    </row>
    <row r="174" spans="1:17" x14ac:dyDescent="0.5">
      <c r="A174" s="13" t="s">
        <v>185</v>
      </c>
      <c r="B174" s="14" t="s">
        <v>669</v>
      </c>
      <c r="C174" s="15" t="s">
        <v>670</v>
      </c>
      <c r="D174" s="16" t="s">
        <v>327</v>
      </c>
      <c r="E174" s="17">
        <v>0.5</v>
      </c>
      <c r="F174" s="18">
        <v>14569144</v>
      </c>
      <c r="G174" s="28">
        <f t="shared" si="26"/>
        <v>607047.66666666663</v>
      </c>
      <c r="H174" s="28">
        <f t="shared" si="18"/>
        <v>607047.66666666663</v>
      </c>
      <c r="I174" s="28">
        <f t="shared" si="26"/>
        <v>607047.66666666663</v>
      </c>
      <c r="J174" s="28">
        <f t="shared" si="19"/>
        <v>607047.66666666663</v>
      </c>
      <c r="K174" s="28">
        <f t="shared" si="26"/>
        <v>607047.66666666663</v>
      </c>
      <c r="L174" s="28">
        <f t="shared" si="20"/>
        <v>607047.66666666663</v>
      </c>
      <c r="M174" s="28">
        <f t="shared" si="23"/>
        <v>400651.46</v>
      </c>
      <c r="N174" s="28">
        <f t="shared" si="21"/>
        <v>400651.46</v>
      </c>
      <c r="O174" s="11">
        <f t="shared" si="24"/>
        <v>2221794.46</v>
      </c>
      <c r="P174" s="11">
        <f t="shared" si="24"/>
        <v>2221794.46</v>
      </c>
      <c r="Q174" s="19">
        <f t="shared" si="25"/>
        <v>4443588.92</v>
      </c>
    </row>
    <row r="175" spans="1:17" x14ac:dyDescent="0.5">
      <c r="A175" s="13" t="s">
        <v>186</v>
      </c>
      <c r="B175" s="14" t="s">
        <v>671</v>
      </c>
      <c r="C175" s="15" t="s">
        <v>672</v>
      </c>
      <c r="D175" s="16" t="s">
        <v>342</v>
      </c>
      <c r="E175" s="17">
        <v>0.66999999999999993</v>
      </c>
      <c r="F175" s="18">
        <v>100372505</v>
      </c>
      <c r="G175" s="28">
        <f t="shared" si="26"/>
        <v>5604131.5291666659</v>
      </c>
      <c r="H175" s="28">
        <f t="shared" si="18"/>
        <v>2760243.8875000007</v>
      </c>
      <c r="I175" s="28">
        <f t="shared" si="26"/>
        <v>5604131.5291666659</v>
      </c>
      <c r="J175" s="28">
        <f t="shared" si="19"/>
        <v>2760243.8875000007</v>
      </c>
      <c r="K175" s="28">
        <f t="shared" si="26"/>
        <v>5604131.5291666659</v>
      </c>
      <c r="L175" s="28">
        <f t="shared" si="20"/>
        <v>2760243.8875000007</v>
      </c>
      <c r="M175" s="28">
        <f t="shared" si="23"/>
        <v>3698726.8092499995</v>
      </c>
      <c r="N175" s="28">
        <f t="shared" si="21"/>
        <v>1821760.9657500004</v>
      </c>
      <c r="O175" s="11">
        <f t="shared" si="24"/>
        <v>20511121.396749999</v>
      </c>
      <c r="P175" s="11">
        <f t="shared" si="24"/>
        <v>10102492.628250003</v>
      </c>
      <c r="Q175" s="19">
        <f t="shared" si="25"/>
        <v>30613614.025000002</v>
      </c>
    </row>
    <row r="176" spans="1:17" x14ac:dyDescent="0.5">
      <c r="A176" s="13" t="s">
        <v>187</v>
      </c>
      <c r="B176" s="14" t="s">
        <v>673</v>
      </c>
      <c r="C176" s="15" t="s">
        <v>674</v>
      </c>
      <c r="D176" s="16" t="s">
        <v>327</v>
      </c>
      <c r="E176" s="17">
        <v>0.5</v>
      </c>
      <c r="F176" s="18">
        <v>20594958</v>
      </c>
      <c r="G176" s="28">
        <f t="shared" si="26"/>
        <v>858123.25</v>
      </c>
      <c r="H176" s="28">
        <f t="shared" si="18"/>
        <v>858123.25</v>
      </c>
      <c r="I176" s="28">
        <f t="shared" si="26"/>
        <v>858123.25</v>
      </c>
      <c r="J176" s="28">
        <f t="shared" si="19"/>
        <v>858123.25</v>
      </c>
      <c r="K176" s="28">
        <f t="shared" si="26"/>
        <v>858123.25</v>
      </c>
      <c r="L176" s="28">
        <f t="shared" si="20"/>
        <v>858123.25</v>
      </c>
      <c r="M176" s="28">
        <f t="shared" si="23"/>
        <v>566361.34499999997</v>
      </c>
      <c r="N176" s="28">
        <f t="shared" si="21"/>
        <v>566361.34499999997</v>
      </c>
      <c r="O176" s="11">
        <f t="shared" si="24"/>
        <v>3140731.0949999997</v>
      </c>
      <c r="P176" s="11">
        <f t="shared" si="24"/>
        <v>3140731.0949999997</v>
      </c>
      <c r="Q176" s="19">
        <f t="shared" si="25"/>
        <v>6281462.1899999995</v>
      </c>
    </row>
    <row r="177" spans="1:17" x14ac:dyDescent="0.5">
      <c r="A177" s="13" t="s">
        <v>188</v>
      </c>
      <c r="B177" s="14" t="s">
        <v>675</v>
      </c>
      <c r="C177" s="15" t="s">
        <v>676</v>
      </c>
      <c r="D177" s="16" t="s">
        <v>327</v>
      </c>
      <c r="E177" s="17">
        <v>0.5</v>
      </c>
      <c r="F177" s="18">
        <v>5900878</v>
      </c>
      <c r="G177" s="28">
        <f t="shared" si="26"/>
        <v>245869.91666666666</v>
      </c>
      <c r="H177" s="28">
        <f t="shared" si="18"/>
        <v>245869.91666666666</v>
      </c>
      <c r="I177" s="28">
        <f t="shared" si="26"/>
        <v>245869.91666666666</v>
      </c>
      <c r="J177" s="28">
        <f t="shared" si="19"/>
        <v>245869.91666666666</v>
      </c>
      <c r="K177" s="28">
        <f t="shared" si="26"/>
        <v>245869.91666666666</v>
      </c>
      <c r="L177" s="28">
        <f t="shared" si="20"/>
        <v>245869.91666666666</v>
      </c>
      <c r="M177" s="28">
        <f t="shared" si="23"/>
        <v>162274.14499999999</v>
      </c>
      <c r="N177" s="28">
        <f t="shared" si="21"/>
        <v>162274.14499999999</v>
      </c>
      <c r="O177" s="11">
        <f t="shared" si="24"/>
        <v>899883.89500000002</v>
      </c>
      <c r="P177" s="11">
        <f t="shared" si="24"/>
        <v>899883.89500000002</v>
      </c>
      <c r="Q177" s="19">
        <f t="shared" si="25"/>
        <v>1799767.79</v>
      </c>
    </row>
    <row r="178" spans="1:17" x14ac:dyDescent="0.5">
      <c r="A178" s="13" t="s">
        <v>189</v>
      </c>
      <c r="B178" s="14" t="s">
        <v>677</v>
      </c>
      <c r="C178" s="15" t="s">
        <v>678</v>
      </c>
      <c r="D178" s="16" t="s">
        <v>358</v>
      </c>
      <c r="E178" s="17">
        <v>0.5</v>
      </c>
      <c r="F178" s="18">
        <v>23095799</v>
      </c>
      <c r="G178" s="28">
        <f t="shared" si="26"/>
        <v>962324.95833333337</v>
      </c>
      <c r="H178" s="28">
        <f t="shared" si="18"/>
        <v>962324.95833333337</v>
      </c>
      <c r="I178" s="28">
        <f t="shared" si="26"/>
        <v>962324.95833333337</v>
      </c>
      <c r="J178" s="28">
        <f t="shared" si="19"/>
        <v>962324.95833333337</v>
      </c>
      <c r="K178" s="28">
        <f t="shared" si="26"/>
        <v>962324.95833333337</v>
      </c>
      <c r="L178" s="28">
        <f t="shared" si="20"/>
        <v>962324.95833333337</v>
      </c>
      <c r="M178" s="28">
        <f t="shared" si="23"/>
        <v>635134.47250000003</v>
      </c>
      <c r="N178" s="28">
        <f t="shared" si="21"/>
        <v>635134.47250000003</v>
      </c>
      <c r="O178" s="11">
        <f t="shared" si="24"/>
        <v>3522109.3475000001</v>
      </c>
      <c r="P178" s="11">
        <f t="shared" si="24"/>
        <v>3522109.3475000001</v>
      </c>
      <c r="Q178" s="19">
        <f t="shared" si="25"/>
        <v>7044218.6950000003</v>
      </c>
    </row>
    <row r="179" spans="1:17" x14ac:dyDescent="0.5">
      <c r="A179" s="13" t="s">
        <v>190</v>
      </c>
      <c r="B179" s="14" t="s">
        <v>679</v>
      </c>
      <c r="C179" s="15" t="s">
        <v>680</v>
      </c>
      <c r="D179" s="16" t="s">
        <v>327</v>
      </c>
      <c r="E179" s="17">
        <v>0.5</v>
      </c>
      <c r="F179" s="18">
        <v>21646694</v>
      </c>
      <c r="G179" s="28">
        <f t="shared" si="26"/>
        <v>901945.58333333337</v>
      </c>
      <c r="H179" s="28">
        <f t="shared" si="18"/>
        <v>901945.58333333337</v>
      </c>
      <c r="I179" s="28">
        <f t="shared" si="26"/>
        <v>901945.58333333337</v>
      </c>
      <c r="J179" s="28">
        <f t="shared" si="19"/>
        <v>901945.58333333337</v>
      </c>
      <c r="K179" s="28">
        <f t="shared" si="26"/>
        <v>901945.58333333337</v>
      </c>
      <c r="L179" s="28">
        <f t="shared" si="20"/>
        <v>901945.58333333337</v>
      </c>
      <c r="M179" s="28">
        <f t="shared" si="23"/>
        <v>595284.08500000008</v>
      </c>
      <c r="N179" s="28">
        <f t="shared" si="21"/>
        <v>595284.08500000008</v>
      </c>
      <c r="O179" s="11">
        <f t="shared" si="24"/>
        <v>3301120.835</v>
      </c>
      <c r="P179" s="11">
        <f t="shared" si="24"/>
        <v>3301120.835</v>
      </c>
      <c r="Q179" s="19">
        <f t="shared" si="25"/>
        <v>6602241.6699999999</v>
      </c>
    </row>
    <row r="180" spans="1:17" x14ac:dyDescent="0.5">
      <c r="A180" s="13" t="s">
        <v>191</v>
      </c>
      <c r="B180" s="14" t="s">
        <v>681</v>
      </c>
      <c r="C180" s="15" t="s">
        <v>682</v>
      </c>
      <c r="D180" s="16" t="s">
        <v>327</v>
      </c>
      <c r="E180" s="17">
        <v>0.5</v>
      </c>
      <c r="F180" s="18">
        <v>9494842</v>
      </c>
      <c r="G180" s="28">
        <f t="shared" si="26"/>
        <v>395618.41666666669</v>
      </c>
      <c r="H180" s="28">
        <f t="shared" si="18"/>
        <v>395618.41666666669</v>
      </c>
      <c r="I180" s="28">
        <f t="shared" si="26"/>
        <v>395618.41666666669</v>
      </c>
      <c r="J180" s="28">
        <f t="shared" si="19"/>
        <v>395618.41666666669</v>
      </c>
      <c r="K180" s="28">
        <f t="shared" si="26"/>
        <v>395618.41666666669</v>
      </c>
      <c r="L180" s="28">
        <f t="shared" si="20"/>
        <v>395618.41666666669</v>
      </c>
      <c r="M180" s="28">
        <f t="shared" si="23"/>
        <v>261108.15500000003</v>
      </c>
      <c r="N180" s="28">
        <f t="shared" si="21"/>
        <v>261108.15500000003</v>
      </c>
      <c r="O180" s="11">
        <f t="shared" si="24"/>
        <v>1447963.405</v>
      </c>
      <c r="P180" s="11">
        <f t="shared" si="24"/>
        <v>1447963.405</v>
      </c>
      <c r="Q180" s="19">
        <f t="shared" si="25"/>
        <v>2895926.81</v>
      </c>
    </row>
    <row r="181" spans="1:17" x14ac:dyDescent="0.5">
      <c r="A181" s="13" t="s">
        <v>192</v>
      </c>
      <c r="B181" s="14" t="s">
        <v>683</v>
      </c>
      <c r="C181" s="15" t="s">
        <v>684</v>
      </c>
      <c r="D181" s="16" t="s">
        <v>358</v>
      </c>
      <c r="E181" s="17">
        <v>0.5</v>
      </c>
      <c r="F181" s="18">
        <v>19286358</v>
      </c>
      <c r="G181" s="28">
        <f t="shared" si="26"/>
        <v>803598.25</v>
      </c>
      <c r="H181" s="28">
        <f t="shared" si="18"/>
        <v>803598.25</v>
      </c>
      <c r="I181" s="28">
        <f t="shared" si="26"/>
        <v>803598.25</v>
      </c>
      <c r="J181" s="28">
        <f t="shared" si="19"/>
        <v>803598.25</v>
      </c>
      <c r="K181" s="28">
        <f t="shared" si="26"/>
        <v>803598.25</v>
      </c>
      <c r="L181" s="28">
        <f t="shared" si="20"/>
        <v>803598.25</v>
      </c>
      <c r="M181" s="28">
        <f t="shared" si="23"/>
        <v>530374.84499999997</v>
      </c>
      <c r="N181" s="28">
        <f t="shared" si="21"/>
        <v>530374.84499999997</v>
      </c>
      <c r="O181" s="11">
        <f t="shared" si="24"/>
        <v>2941169.5949999997</v>
      </c>
      <c r="P181" s="11">
        <f t="shared" si="24"/>
        <v>2941169.5949999997</v>
      </c>
      <c r="Q181" s="19">
        <f t="shared" si="25"/>
        <v>5882339.1899999995</v>
      </c>
    </row>
    <row r="182" spans="1:17" x14ac:dyDescent="0.5">
      <c r="A182" s="13" t="s">
        <v>193</v>
      </c>
      <c r="B182" s="14" t="s">
        <v>685</v>
      </c>
      <c r="C182" s="15" t="s">
        <v>686</v>
      </c>
      <c r="D182" s="16" t="s">
        <v>327</v>
      </c>
      <c r="E182" s="17">
        <v>0.5</v>
      </c>
      <c r="F182" s="18">
        <v>16708347</v>
      </c>
      <c r="G182" s="28">
        <f t="shared" si="26"/>
        <v>696181.125</v>
      </c>
      <c r="H182" s="28">
        <f t="shared" si="18"/>
        <v>696181.125</v>
      </c>
      <c r="I182" s="28">
        <f t="shared" si="26"/>
        <v>696181.125</v>
      </c>
      <c r="J182" s="28">
        <f t="shared" si="19"/>
        <v>696181.125</v>
      </c>
      <c r="K182" s="28">
        <f t="shared" si="26"/>
        <v>696181.125</v>
      </c>
      <c r="L182" s="28">
        <f t="shared" si="20"/>
        <v>696181.125</v>
      </c>
      <c r="M182" s="28">
        <f t="shared" si="23"/>
        <v>459479.54250000004</v>
      </c>
      <c r="N182" s="28">
        <f t="shared" si="21"/>
        <v>459479.54250000004</v>
      </c>
      <c r="O182" s="11">
        <f t="shared" si="24"/>
        <v>2548022.9175</v>
      </c>
      <c r="P182" s="11">
        <f t="shared" si="24"/>
        <v>2548022.9175</v>
      </c>
      <c r="Q182" s="19">
        <f t="shared" si="25"/>
        <v>5096045.835</v>
      </c>
    </row>
    <row r="183" spans="1:17" x14ac:dyDescent="0.5">
      <c r="A183" s="13" t="s">
        <v>194</v>
      </c>
      <c r="B183" s="14" t="s">
        <v>687</v>
      </c>
      <c r="C183" s="15" t="s">
        <v>688</v>
      </c>
      <c r="D183" s="16" t="s">
        <v>358</v>
      </c>
      <c r="E183" s="17">
        <v>0.5</v>
      </c>
      <c r="F183" s="18">
        <v>45361000</v>
      </c>
      <c r="G183" s="28">
        <f t="shared" si="26"/>
        <v>1890041.6666666667</v>
      </c>
      <c r="H183" s="28">
        <f t="shared" si="18"/>
        <v>1890041.6666666667</v>
      </c>
      <c r="I183" s="28">
        <f t="shared" si="26"/>
        <v>1890041.6666666667</v>
      </c>
      <c r="J183" s="28">
        <f t="shared" si="19"/>
        <v>1890041.6666666667</v>
      </c>
      <c r="K183" s="28">
        <f t="shared" si="26"/>
        <v>1890041.6666666667</v>
      </c>
      <c r="L183" s="28">
        <f t="shared" si="20"/>
        <v>1890041.6666666667</v>
      </c>
      <c r="M183" s="28">
        <f t="shared" si="23"/>
        <v>1247427.5</v>
      </c>
      <c r="N183" s="28">
        <f t="shared" si="21"/>
        <v>1247427.5</v>
      </c>
      <c r="O183" s="11">
        <f t="shared" si="24"/>
        <v>6917552.5</v>
      </c>
      <c r="P183" s="11">
        <f t="shared" si="24"/>
        <v>6917552.5</v>
      </c>
      <c r="Q183" s="19">
        <f t="shared" si="25"/>
        <v>13835105</v>
      </c>
    </row>
    <row r="184" spans="1:17" x14ac:dyDescent="0.5">
      <c r="A184" s="13" t="s">
        <v>195</v>
      </c>
      <c r="B184" s="14" t="s">
        <v>689</v>
      </c>
      <c r="C184" s="15" t="s">
        <v>690</v>
      </c>
      <c r="D184" s="16" t="s">
        <v>358</v>
      </c>
      <c r="E184" s="17">
        <v>0.5</v>
      </c>
      <c r="F184" s="18">
        <v>30018373</v>
      </c>
      <c r="G184" s="28">
        <f t="shared" si="26"/>
        <v>1250765.5416666667</v>
      </c>
      <c r="H184" s="28">
        <f t="shared" si="18"/>
        <v>1250765.5416666667</v>
      </c>
      <c r="I184" s="28">
        <f t="shared" si="26"/>
        <v>1250765.5416666667</v>
      </c>
      <c r="J184" s="28">
        <f t="shared" si="19"/>
        <v>1250765.5416666667</v>
      </c>
      <c r="K184" s="28">
        <f t="shared" si="26"/>
        <v>1250765.5416666667</v>
      </c>
      <c r="L184" s="28">
        <f t="shared" si="20"/>
        <v>1250765.5416666667</v>
      </c>
      <c r="M184" s="28">
        <f t="shared" si="23"/>
        <v>825505.25750000007</v>
      </c>
      <c r="N184" s="28">
        <f t="shared" si="21"/>
        <v>825505.25750000007</v>
      </c>
      <c r="O184" s="11">
        <f t="shared" si="24"/>
        <v>4577801.8825000003</v>
      </c>
      <c r="P184" s="11">
        <f t="shared" si="24"/>
        <v>4577801.8825000003</v>
      </c>
      <c r="Q184" s="19">
        <f t="shared" si="25"/>
        <v>9155603.7650000006</v>
      </c>
    </row>
    <row r="185" spans="1:17" x14ac:dyDescent="0.5">
      <c r="A185" s="13" t="s">
        <v>196</v>
      </c>
      <c r="B185" s="14" t="s">
        <v>691</v>
      </c>
      <c r="C185" s="15" t="s">
        <v>692</v>
      </c>
      <c r="D185" s="16" t="s">
        <v>347</v>
      </c>
      <c r="E185" s="17">
        <v>0.5</v>
      </c>
      <c r="F185" s="18">
        <v>28185952</v>
      </c>
      <c r="G185" s="28">
        <f t="shared" si="26"/>
        <v>1174414.6666666667</v>
      </c>
      <c r="H185" s="28">
        <f t="shared" si="18"/>
        <v>1174414.6666666667</v>
      </c>
      <c r="I185" s="28">
        <f t="shared" si="26"/>
        <v>1174414.6666666667</v>
      </c>
      <c r="J185" s="28">
        <f t="shared" si="19"/>
        <v>1174414.6666666667</v>
      </c>
      <c r="K185" s="28">
        <f t="shared" si="26"/>
        <v>1174414.6666666667</v>
      </c>
      <c r="L185" s="28">
        <f t="shared" si="20"/>
        <v>1174414.6666666667</v>
      </c>
      <c r="M185" s="28">
        <f t="shared" si="23"/>
        <v>775113.68</v>
      </c>
      <c r="N185" s="28">
        <f t="shared" si="21"/>
        <v>775113.68</v>
      </c>
      <c r="O185" s="11">
        <f t="shared" si="24"/>
        <v>4298357.68</v>
      </c>
      <c r="P185" s="11">
        <f t="shared" si="24"/>
        <v>4298357.68</v>
      </c>
      <c r="Q185" s="19">
        <f t="shared" si="25"/>
        <v>8596715.3599999994</v>
      </c>
    </row>
    <row r="186" spans="1:17" x14ac:dyDescent="0.5">
      <c r="A186" s="13" t="s">
        <v>197</v>
      </c>
      <c r="B186" s="14" t="s">
        <v>693</v>
      </c>
      <c r="C186" s="15" t="s">
        <v>694</v>
      </c>
      <c r="D186" s="16" t="s">
        <v>327</v>
      </c>
      <c r="E186" s="17">
        <v>0.5</v>
      </c>
      <c r="F186" s="18">
        <v>8538739</v>
      </c>
      <c r="G186" s="28">
        <f t="shared" si="26"/>
        <v>355780.79166666669</v>
      </c>
      <c r="H186" s="28">
        <f t="shared" si="18"/>
        <v>355780.79166666669</v>
      </c>
      <c r="I186" s="28">
        <f t="shared" si="26"/>
        <v>355780.79166666669</v>
      </c>
      <c r="J186" s="28">
        <f t="shared" si="19"/>
        <v>355780.79166666669</v>
      </c>
      <c r="K186" s="28">
        <f t="shared" si="26"/>
        <v>355780.79166666669</v>
      </c>
      <c r="L186" s="28">
        <f t="shared" si="20"/>
        <v>355780.79166666669</v>
      </c>
      <c r="M186" s="28">
        <f t="shared" si="23"/>
        <v>234815.32250000001</v>
      </c>
      <c r="N186" s="28">
        <f t="shared" si="21"/>
        <v>234815.32250000001</v>
      </c>
      <c r="O186" s="11">
        <f t="shared" si="24"/>
        <v>1302157.6975</v>
      </c>
      <c r="P186" s="11">
        <f t="shared" si="24"/>
        <v>1302157.6975</v>
      </c>
      <c r="Q186" s="19">
        <f t="shared" si="25"/>
        <v>2604315.395</v>
      </c>
    </row>
    <row r="187" spans="1:17" x14ac:dyDescent="0.5">
      <c r="A187" s="13" t="s">
        <v>198</v>
      </c>
      <c r="B187" s="14" t="s">
        <v>695</v>
      </c>
      <c r="C187" s="15" t="s">
        <v>696</v>
      </c>
      <c r="D187" s="16" t="s">
        <v>327</v>
      </c>
      <c r="E187" s="17">
        <v>0.5</v>
      </c>
      <c r="F187" s="18">
        <v>12158764</v>
      </c>
      <c r="G187" s="28">
        <f t="shared" si="26"/>
        <v>506615.16666666669</v>
      </c>
      <c r="H187" s="28">
        <f t="shared" si="18"/>
        <v>506615.16666666669</v>
      </c>
      <c r="I187" s="28">
        <f t="shared" si="26"/>
        <v>506615.16666666669</v>
      </c>
      <c r="J187" s="28">
        <f t="shared" si="19"/>
        <v>506615.16666666669</v>
      </c>
      <c r="K187" s="28">
        <f t="shared" si="26"/>
        <v>506615.16666666669</v>
      </c>
      <c r="L187" s="28">
        <f t="shared" si="20"/>
        <v>506615.16666666669</v>
      </c>
      <c r="M187" s="28">
        <f t="shared" si="23"/>
        <v>334366.01</v>
      </c>
      <c r="N187" s="28">
        <f t="shared" si="21"/>
        <v>334366.01</v>
      </c>
      <c r="O187" s="11">
        <f t="shared" si="24"/>
        <v>1854211.51</v>
      </c>
      <c r="P187" s="11">
        <f t="shared" si="24"/>
        <v>1854211.51</v>
      </c>
      <c r="Q187" s="19">
        <f t="shared" si="25"/>
        <v>3708423.02</v>
      </c>
    </row>
    <row r="188" spans="1:17" x14ac:dyDescent="0.5">
      <c r="A188" s="13" t="s">
        <v>199</v>
      </c>
      <c r="B188" s="14" t="s">
        <v>697</v>
      </c>
      <c r="C188" s="15" t="s">
        <v>698</v>
      </c>
      <c r="D188" s="16" t="s">
        <v>454</v>
      </c>
      <c r="E188" s="17">
        <v>0.5</v>
      </c>
      <c r="F188" s="18">
        <v>41781543</v>
      </c>
      <c r="G188" s="28">
        <f t="shared" si="26"/>
        <v>1740897.625</v>
      </c>
      <c r="H188" s="28">
        <f t="shared" si="18"/>
        <v>1740897.625</v>
      </c>
      <c r="I188" s="28">
        <f t="shared" si="26"/>
        <v>1740897.625</v>
      </c>
      <c r="J188" s="28">
        <f t="shared" si="19"/>
        <v>1740897.625</v>
      </c>
      <c r="K188" s="28">
        <f t="shared" si="26"/>
        <v>1740897.625</v>
      </c>
      <c r="L188" s="28">
        <f t="shared" si="20"/>
        <v>1740897.625</v>
      </c>
      <c r="M188" s="28">
        <f t="shared" si="23"/>
        <v>1148992.4325000001</v>
      </c>
      <c r="N188" s="28">
        <f t="shared" si="21"/>
        <v>1148992.4325000001</v>
      </c>
      <c r="O188" s="11">
        <f t="shared" si="24"/>
        <v>6371685.3075000001</v>
      </c>
      <c r="P188" s="11">
        <f t="shared" si="24"/>
        <v>6371685.3075000001</v>
      </c>
      <c r="Q188" s="19">
        <f t="shared" si="25"/>
        <v>12743370.615</v>
      </c>
    </row>
    <row r="189" spans="1:17" x14ac:dyDescent="0.5">
      <c r="A189" s="13" t="s">
        <v>200</v>
      </c>
      <c r="B189" s="14" t="s">
        <v>699</v>
      </c>
      <c r="C189" s="15" t="s">
        <v>700</v>
      </c>
      <c r="D189" s="16" t="s">
        <v>327</v>
      </c>
      <c r="E189" s="17">
        <v>0.5</v>
      </c>
      <c r="F189" s="18">
        <v>44819460</v>
      </c>
      <c r="G189" s="28">
        <f t="shared" si="26"/>
        <v>1867477.5</v>
      </c>
      <c r="H189" s="28">
        <f t="shared" si="18"/>
        <v>1867477.5</v>
      </c>
      <c r="I189" s="28">
        <f t="shared" si="26"/>
        <v>1867477.5</v>
      </c>
      <c r="J189" s="28">
        <f t="shared" si="19"/>
        <v>1867477.5</v>
      </c>
      <c r="K189" s="28">
        <f t="shared" si="26"/>
        <v>1867477.5</v>
      </c>
      <c r="L189" s="28">
        <f t="shared" si="20"/>
        <v>1867477.5</v>
      </c>
      <c r="M189" s="28">
        <f t="shared" si="23"/>
        <v>1232535.1500000001</v>
      </c>
      <c r="N189" s="28">
        <f t="shared" si="21"/>
        <v>1232535.1500000001</v>
      </c>
      <c r="O189" s="11">
        <f t="shared" si="24"/>
        <v>6834967.6500000004</v>
      </c>
      <c r="P189" s="11">
        <f t="shared" si="24"/>
        <v>6834967.6500000004</v>
      </c>
      <c r="Q189" s="19">
        <f t="shared" si="25"/>
        <v>13669935.300000001</v>
      </c>
    </row>
    <row r="190" spans="1:17" x14ac:dyDescent="0.5">
      <c r="A190" s="13" t="s">
        <v>201</v>
      </c>
      <c r="B190" s="14" t="s">
        <v>701</v>
      </c>
      <c r="C190" s="15" t="s">
        <v>702</v>
      </c>
      <c r="D190" s="16" t="s">
        <v>358</v>
      </c>
      <c r="E190" s="17">
        <v>0.5</v>
      </c>
      <c r="F190" s="18">
        <v>65598708</v>
      </c>
      <c r="G190" s="28">
        <f t="shared" si="26"/>
        <v>2733279.5</v>
      </c>
      <c r="H190" s="28">
        <f t="shared" si="18"/>
        <v>2733279.5</v>
      </c>
      <c r="I190" s="28">
        <f t="shared" si="26"/>
        <v>2733279.5</v>
      </c>
      <c r="J190" s="28">
        <f t="shared" si="19"/>
        <v>2733279.5</v>
      </c>
      <c r="K190" s="28">
        <f t="shared" si="26"/>
        <v>2733279.5</v>
      </c>
      <c r="L190" s="28">
        <f t="shared" si="20"/>
        <v>2733279.5</v>
      </c>
      <c r="M190" s="28">
        <f t="shared" si="23"/>
        <v>1803964.47</v>
      </c>
      <c r="N190" s="28">
        <f t="shared" si="21"/>
        <v>1803964.47</v>
      </c>
      <c r="O190" s="11">
        <f t="shared" si="24"/>
        <v>10003802.970000001</v>
      </c>
      <c r="P190" s="11">
        <f t="shared" si="24"/>
        <v>10003802.970000001</v>
      </c>
      <c r="Q190" s="19">
        <f t="shared" si="25"/>
        <v>20007605.940000001</v>
      </c>
    </row>
    <row r="191" spans="1:17" x14ac:dyDescent="0.5">
      <c r="A191" s="13" t="s">
        <v>202</v>
      </c>
      <c r="B191" s="14" t="s">
        <v>703</v>
      </c>
      <c r="C191" s="15" t="s">
        <v>704</v>
      </c>
      <c r="D191" s="16" t="s">
        <v>327</v>
      </c>
      <c r="E191" s="17">
        <v>0.5</v>
      </c>
      <c r="F191" s="18">
        <v>12886202</v>
      </c>
      <c r="G191" s="28">
        <f t="shared" si="26"/>
        <v>536925.08333333337</v>
      </c>
      <c r="H191" s="28">
        <f t="shared" si="18"/>
        <v>536925.08333333337</v>
      </c>
      <c r="I191" s="28">
        <f t="shared" si="26"/>
        <v>536925.08333333337</v>
      </c>
      <c r="J191" s="28">
        <f t="shared" si="19"/>
        <v>536925.08333333337</v>
      </c>
      <c r="K191" s="28">
        <f t="shared" si="26"/>
        <v>536925.08333333337</v>
      </c>
      <c r="L191" s="28">
        <f t="shared" si="20"/>
        <v>536925.08333333337</v>
      </c>
      <c r="M191" s="28">
        <f t="shared" si="23"/>
        <v>354370.55500000005</v>
      </c>
      <c r="N191" s="28">
        <f t="shared" si="21"/>
        <v>354370.55500000005</v>
      </c>
      <c r="O191" s="11">
        <f t="shared" si="24"/>
        <v>1965145.8050000002</v>
      </c>
      <c r="P191" s="11">
        <f t="shared" si="24"/>
        <v>1965145.8050000002</v>
      </c>
      <c r="Q191" s="19">
        <f t="shared" si="25"/>
        <v>3930291.6100000003</v>
      </c>
    </row>
    <row r="192" spans="1:17" x14ac:dyDescent="0.5">
      <c r="A192" s="13" t="s">
        <v>203</v>
      </c>
      <c r="B192" s="14" t="s">
        <v>705</v>
      </c>
      <c r="C192" s="15" t="s">
        <v>706</v>
      </c>
      <c r="D192" s="16" t="s">
        <v>327</v>
      </c>
      <c r="E192" s="17">
        <v>0.5</v>
      </c>
      <c r="F192" s="18">
        <v>5954086</v>
      </c>
      <c r="G192" s="28">
        <f t="shared" si="26"/>
        <v>248086.91666666666</v>
      </c>
      <c r="H192" s="28">
        <f t="shared" si="18"/>
        <v>248086.91666666666</v>
      </c>
      <c r="I192" s="28">
        <f t="shared" si="26"/>
        <v>248086.91666666666</v>
      </c>
      <c r="J192" s="28">
        <f t="shared" si="19"/>
        <v>248086.91666666666</v>
      </c>
      <c r="K192" s="28">
        <f t="shared" si="26"/>
        <v>248086.91666666666</v>
      </c>
      <c r="L192" s="28">
        <f t="shared" si="20"/>
        <v>248086.91666666666</v>
      </c>
      <c r="M192" s="28">
        <f t="shared" si="23"/>
        <v>163737.36499999999</v>
      </c>
      <c r="N192" s="28">
        <f t="shared" si="21"/>
        <v>163737.36499999999</v>
      </c>
      <c r="O192" s="11">
        <f t="shared" si="24"/>
        <v>907998.11499999999</v>
      </c>
      <c r="P192" s="11">
        <f t="shared" si="24"/>
        <v>907998.11499999999</v>
      </c>
      <c r="Q192" s="19">
        <f t="shared" si="25"/>
        <v>1815996.23</v>
      </c>
    </row>
    <row r="193" spans="1:17" x14ac:dyDescent="0.5">
      <c r="A193" s="13" t="s">
        <v>204</v>
      </c>
      <c r="B193" s="14" t="s">
        <v>707</v>
      </c>
      <c r="C193" s="15" t="s">
        <v>708</v>
      </c>
      <c r="D193" s="16" t="s">
        <v>347</v>
      </c>
      <c r="E193" s="17">
        <v>1</v>
      </c>
      <c r="F193" s="18">
        <v>25456465</v>
      </c>
      <c r="G193" s="28">
        <f t="shared" si="26"/>
        <v>2121372.0833333335</v>
      </c>
      <c r="H193" s="28">
        <f t="shared" si="18"/>
        <v>0</v>
      </c>
      <c r="I193" s="28">
        <f t="shared" si="26"/>
        <v>2121372.0833333335</v>
      </c>
      <c r="J193" s="28">
        <f t="shared" si="19"/>
        <v>0</v>
      </c>
      <c r="K193" s="28">
        <f t="shared" si="26"/>
        <v>2121372.0833333335</v>
      </c>
      <c r="L193" s="28">
        <f t="shared" si="20"/>
        <v>0</v>
      </c>
      <c r="M193" s="28">
        <f t="shared" si="23"/>
        <v>1400105.5750000002</v>
      </c>
      <c r="N193" s="28">
        <f t="shared" si="21"/>
        <v>0</v>
      </c>
      <c r="O193" s="11">
        <f t="shared" si="24"/>
        <v>7764221.8250000002</v>
      </c>
      <c r="P193" s="11">
        <f t="shared" si="24"/>
        <v>0</v>
      </c>
      <c r="Q193" s="19">
        <f t="shared" si="25"/>
        <v>7764221.8250000002</v>
      </c>
    </row>
    <row r="194" spans="1:17" x14ac:dyDescent="0.5">
      <c r="A194" s="13" t="s">
        <v>205</v>
      </c>
      <c r="B194" s="14" t="s">
        <v>709</v>
      </c>
      <c r="C194" s="15" t="s">
        <v>710</v>
      </c>
      <c r="D194" s="16" t="s">
        <v>327</v>
      </c>
      <c r="E194" s="17">
        <v>0.5</v>
      </c>
      <c r="F194" s="18">
        <v>58014791</v>
      </c>
      <c r="G194" s="28">
        <f t="shared" si="26"/>
        <v>2417282.9583333335</v>
      </c>
      <c r="H194" s="28">
        <f t="shared" si="18"/>
        <v>2417282.9583333335</v>
      </c>
      <c r="I194" s="28">
        <f t="shared" si="26"/>
        <v>2417282.9583333335</v>
      </c>
      <c r="J194" s="28">
        <f t="shared" si="19"/>
        <v>2417282.9583333335</v>
      </c>
      <c r="K194" s="28">
        <f t="shared" si="26"/>
        <v>2417282.9583333335</v>
      </c>
      <c r="L194" s="28">
        <f t="shared" si="20"/>
        <v>2417282.9583333335</v>
      </c>
      <c r="M194" s="28">
        <f t="shared" si="23"/>
        <v>1595406.7525000002</v>
      </c>
      <c r="N194" s="28">
        <f t="shared" si="21"/>
        <v>1595406.7525000002</v>
      </c>
      <c r="O194" s="11">
        <f t="shared" si="24"/>
        <v>8847255.6274999995</v>
      </c>
      <c r="P194" s="11">
        <f t="shared" si="24"/>
        <v>8847255.6274999995</v>
      </c>
      <c r="Q194" s="19">
        <f t="shared" si="25"/>
        <v>17694511.254999999</v>
      </c>
    </row>
    <row r="195" spans="1:17" x14ac:dyDescent="0.5">
      <c r="A195" s="13" t="s">
        <v>206</v>
      </c>
      <c r="B195" s="14" t="s">
        <v>711</v>
      </c>
      <c r="C195" s="15" t="s">
        <v>712</v>
      </c>
      <c r="D195" s="16" t="s">
        <v>327</v>
      </c>
      <c r="E195" s="17">
        <v>0.5</v>
      </c>
      <c r="F195" s="18">
        <v>8854623</v>
      </c>
      <c r="G195" s="28">
        <f t="shared" si="26"/>
        <v>368942.625</v>
      </c>
      <c r="H195" s="28">
        <f t="shared" si="18"/>
        <v>368942.625</v>
      </c>
      <c r="I195" s="28">
        <f t="shared" si="26"/>
        <v>368942.625</v>
      </c>
      <c r="J195" s="28">
        <f t="shared" si="19"/>
        <v>368942.625</v>
      </c>
      <c r="K195" s="28">
        <f t="shared" si="26"/>
        <v>368942.625</v>
      </c>
      <c r="L195" s="28">
        <f t="shared" si="20"/>
        <v>368942.625</v>
      </c>
      <c r="M195" s="28">
        <f t="shared" si="23"/>
        <v>243502.13250000001</v>
      </c>
      <c r="N195" s="28">
        <f t="shared" si="21"/>
        <v>243502.13250000001</v>
      </c>
      <c r="O195" s="11">
        <f t="shared" si="24"/>
        <v>1350330.0075000001</v>
      </c>
      <c r="P195" s="11">
        <f t="shared" si="24"/>
        <v>1350330.0075000001</v>
      </c>
      <c r="Q195" s="19">
        <f t="shared" si="25"/>
        <v>2700660.0150000001</v>
      </c>
    </row>
    <row r="196" spans="1:17" x14ac:dyDescent="0.5">
      <c r="A196" s="13" t="s">
        <v>207</v>
      </c>
      <c r="B196" s="14" t="s">
        <v>713</v>
      </c>
      <c r="C196" s="15" t="s">
        <v>714</v>
      </c>
      <c r="D196" s="16" t="s">
        <v>358</v>
      </c>
      <c r="E196" s="17">
        <v>0.5</v>
      </c>
      <c r="F196" s="18">
        <v>42341809</v>
      </c>
      <c r="G196" s="28">
        <f t="shared" si="26"/>
        <v>1764242.0416666667</v>
      </c>
      <c r="H196" s="28">
        <f t="shared" si="18"/>
        <v>1764242.0416666667</v>
      </c>
      <c r="I196" s="28">
        <f t="shared" si="26"/>
        <v>1764242.0416666667</v>
      </c>
      <c r="J196" s="28">
        <f t="shared" si="19"/>
        <v>1764242.0416666667</v>
      </c>
      <c r="K196" s="28">
        <f t="shared" si="26"/>
        <v>1764242.0416666667</v>
      </c>
      <c r="L196" s="28">
        <f t="shared" si="20"/>
        <v>1764242.0416666667</v>
      </c>
      <c r="M196" s="28">
        <f t="shared" si="23"/>
        <v>1164399.7475000001</v>
      </c>
      <c r="N196" s="28">
        <f t="shared" si="21"/>
        <v>1164399.7475000001</v>
      </c>
      <c r="O196" s="11">
        <f t="shared" si="24"/>
        <v>6457125.8725000005</v>
      </c>
      <c r="P196" s="11">
        <f t="shared" si="24"/>
        <v>6457125.8725000005</v>
      </c>
      <c r="Q196" s="19">
        <f t="shared" si="25"/>
        <v>12914251.745000001</v>
      </c>
    </row>
    <row r="197" spans="1:17" x14ac:dyDescent="0.5">
      <c r="A197" s="13" t="s">
        <v>208</v>
      </c>
      <c r="B197" s="14" t="s">
        <v>715</v>
      </c>
      <c r="C197" s="15" t="s">
        <v>716</v>
      </c>
      <c r="D197" s="16" t="s">
        <v>358</v>
      </c>
      <c r="E197" s="17">
        <v>0.5</v>
      </c>
      <c r="F197" s="18">
        <v>48051603</v>
      </c>
      <c r="G197" s="28">
        <f t="shared" si="26"/>
        <v>2002150.125</v>
      </c>
      <c r="H197" s="28">
        <f t="shared" ref="H197:H260" si="27">$F197/12*(1-$E197)</f>
        <v>2002150.125</v>
      </c>
      <c r="I197" s="28">
        <f t="shared" si="26"/>
        <v>2002150.125</v>
      </c>
      <c r="J197" s="28">
        <f t="shared" ref="J197:J260" si="28">$F197/12*(1-$E197)</f>
        <v>2002150.125</v>
      </c>
      <c r="K197" s="28">
        <f t="shared" si="26"/>
        <v>2002150.125</v>
      </c>
      <c r="L197" s="28">
        <f t="shared" ref="L197:L260" si="29">$F197/12*(1-$E197)</f>
        <v>2002150.125</v>
      </c>
      <c r="M197" s="28">
        <f t="shared" si="23"/>
        <v>1321419.0825</v>
      </c>
      <c r="N197" s="28">
        <f t="shared" ref="N197:N260" si="30">$F197/12*(1-$E197)*$T$2</f>
        <v>1321419.0825</v>
      </c>
      <c r="O197" s="11">
        <f t="shared" si="24"/>
        <v>7327869.4574999996</v>
      </c>
      <c r="P197" s="11">
        <f t="shared" si="24"/>
        <v>7327869.4574999996</v>
      </c>
      <c r="Q197" s="19">
        <f t="shared" si="25"/>
        <v>14655738.914999999</v>
      </c>
    </row>
    <row r="198" spans="1:17" x14ac:dyDescent="0.5">
      <c r="A198" s="13" t="s">
        <v>209</v>
      </c>
      <c r="B198" s="14" t="s">
        <v>717</v>
      </c>
      <c r="C198" s="15" t="s">
        <v>718</v>
      </c>
      <c r="D198" s="16" t="s">
        <v>358</v>
      </c>
      <c r="E198" s="17">
        <v>0.5</v>
      </c>
      <c r="F198" s="18">
        <v>46032947</v>
      </c>
      <c r="G198" s="28">
        <f t="shared" ref="G198:K229" si="31">$F198/12*$E198</f>
        <v>1918039.4583333333</v>
      </c>
      <c r="H198" s="28">
        <f t="shared" si="27"/>
        <v>1918039.4583333333</v>
      </c>
      <c r="I198" s="28">
        <f t="shared" si="31"/>
        <v>1918039.4583333333</v>
      </c>
      <c r="J198" s="28">
        <f t="shared" si="28"/>
        <v>1918039.4583333333</v>
      </c>
      <c r="K198" s="28">
        <f t="shared" si="31"/>
        <v>1918039.4583333333</v>
      </c>
      <c r="L198" s="28">
        <f t="shared" si="29"/>
        <v>1918039.4583333333</v>
      </c>
      <c r="M198" s="28">
        <f t="shared" ref="M198:M261" si="32">$F198/12*$E198*$T$2</f>
        <v>1265906.0425</v>
      </c>
      <c r="N198" s="28">
        <f t="shared" si="30"/>
        <v>1265906.0425</v>
      </c>
      <c r="O198" s="11">
        <f t="shared" ref="O198:P261" si="33">SUM(G198,I198,K198,M198)</f>
        <v>7020024.4175000004</v>
      </c>
      <c r="P198" s="11">
        <f t="shared" si="33"/>
        <v>7020024.4175000004</v>
      </c>
      <c r="Q198" s="19">
        <f t="shared" ref="Q198:Q261" si="34">SUM(O198:P198)</f>
        <v>14040048.835000001</v>
      </c>
    </row>
    <row r="199" spans="1:17" x14ac:dyDescent="0.5">
      <c r="A199" s="13" t="s">
        <v>210</v>
      </c>
      <c r="B199" s="14" t="s">
        <v>719</v>
      </c>
      <c r="C199" s="15" t="s">
        <v>720</v>
      </c>
      <c r="D199" s="16" t="s">
        <v>327</v>
      </c>
      <c r="E199" s="17">
        <v>0.5</v>
      </c>
      <c r="F199" s="18">
        <v>32568492</v>
      </c>
      <c r="G199" s="28">
        <f t="shared" si="31"/>
        <v>1357020.5</v>
      </c>
      <c r="H199" s="28">
        <f t="shared" si="27"/>
        <v>1357020.5</v>
      </c>
      <c r="I199" s="28">
        <f t="shared" si="31"/>
        <v>1357020.5</v>
      </c>
      <c r="J199" s="28">
        <f t="shared" si="28"/>
        <v>1357020.5</v>
      </c>
      <c r="K199" s="28">
        <f t="shared" si="31"/>
        <v>1357020.5</v>
      </c>
      <c r="L199" s="28">
        <f t="shared" si="29"/>
        <v>1357020.5</v>
      </c>
      <c r="M199" s="28">
        <f t="shared" si="32"/>
        <v>895633.53</v>
      </c>
      <c r="N199" s="28">
        <f t="shared" si="30"/>
        <v>895633.53</v>
      </c>
      <c r="O199" s="11">
        <f t="shared" si="33"/>
        <v>4966695.03</v>
      </c>
      <c r="P199" s="11">
        <f t="shared" si="33"/>
        <v>4966695.03</v>
      </c>
      <c r="Q199" s="19">
        <f t="shared" si="34"/>
        <v>9933390.0600000005</v>
      </c>
    </row>
    <row r="200" spans="1:17" x14ac:dyDescent="0.5">
      <c r="A200" s="13" t="s">
        <v>211</v>
      </c>
      <c r="B200" s="14" t="s">
        <v>721</v>
      </c>
      <c r="C200" s="15" t="s">
        <v>722</v>
      </c>
      <c r="D200" s="16" t="s">
        <v>358</v>
      </c>
      <c r="E200" s="17">
        <v>0.5</v>
      </c>
      <c r="F200" s="18">
        <v>57681278</v>
      </c>
      <c r="G200" s="28">
        <f t="shared" si="31"/>
        <v>2403386.5833333335</v>
      </c>
      <c r="H200" s="28">
        <f t="shared" si="27"/>
        <v>2403386.5833333335</v>
      </c>
      <c r="I200" s="28">
        <f t="shared" si="31"/>
        <v>2403386.5833333335</v>
      </c>
      <c r="J200" s="28">
        <f t="shared" si="28"/>
        <v>2403386.5833333335</v>
      </c>
      <c r="K200" s="28">
        <f t="shared" si="31"/>
        <v>2403386.5833333335</v>
      </c>
      <c r="L200" s="28">
        <f t="shared" si="29"/>
        <v>2403386.5833333335</v>
      </c>
      <c r="M200" s="28">
        <f t="shared" si="32"/>
        <v>1586235.1450000003</v>
      </c>
      <c r="N200" s="28">
        <f t="shared" si="30"/>
        <v>1586235.1450000003</v>
      </c>
      <c r="O200" s="11">
        <f t="shared" si="33"/>
        <v>8796394.8949999996</v>
      </c>
      <c r="P200" s="11">
        <f t="shared" si="33"/>
        <v>8796394.8949999996</v>
      </c>
      <c r="Q200" s="19">
        <f t="shared" si="34"/>
        <v>17592789.789999999</v>
      </c>
    </row>
    <row r="201" spans="1:17" x14ac:dyDescent="0.5">
      <c r="A201" s="13" t="s">
        <v>212</v>
      </c>
      <c r="B201" s="14" t="s">
        <v>723</v>
      </c>
      <c r="C201" s="15" t="s">
        <v>724</v>
      </c>
      <c r="D201" s="16" t="s">
        <v>342</v>
      </c>
      <c r="E201" s="17">
        <v>0.66999999999999993</v>
      </c>
      <c r="F201" s="18">
        <v>35036654</v>
      </c>
      <c r="G201" s="28">
        <f t="shared" si="31"/>
        <v>1956213.1816666664</v>
      </c>
      <c r="H201" s="28">
        <f t="shared" si="27"/>
        <v>963507.9850000001</v>
      </c>
      <c r="I201" s="28">
        <f t="shared" si="31"/>
        <v>1956213.1816666664</v>
      </c>
      <c r="J201" s="28">
        <f t="shared" si="28"/>
        <v>963507.9850000001</v>
      </c>
      <c r="K201" s="28">
        <f t="shared" si="31"/>
        <v>1956213.1816666664</v>
      </c>
      <c r="L201" s="28">
        <f t="shared" si="29"/>
        <v>963507.9850000001</v>
      </c>
      <c r="M201" s="28">
        <f t="shared" si="32"/>
        <v>1291100.6998999999</v>
      </c>
      <c r="N201" s="28">
        <f t="shared" si="30"/>
        <v>635915.27010000008</v>
      </c>
      <c r="O201" s="11">
        <f t="shared" si="33"/>
        <v>7159740.2448999994</v>
      </c>
      <c r="P201" s="11">
        <f t="shared" si="33"/>
        <v>3526439.2251000004</v>
      </c>
      <c r="Q201" s="19">
        <f t="shared" si="34"/>
        <v>10686179.469999999</v>
      </c>
    </row>
    <row r="202" spans="1:17" x14ac:dyDescent="0.5">
      <c r="A202" s="13" t="s">
        <v>213</v>
      </c>
      <c r="B202" s="14" t="s">
        <v>725</v>
      </c>
      <c r="C202" s="15" t="s">
        <v>726</v>
      </c>
      <c r="D202" s="16" t="s">
        <v>358</v>
      </c>
      <c r="E202" s="17">
        <v>0.5</v>
      </c>
      <c r="F202" s="18">
        <v>13353152</v>
      </c>
      <c r="G202" s="28">
        <f t="shared" si="31"/>
        <v>556381.33333333337</v>
      </c>
      <c r="H202" s="28">
        <f t="shared" si="27"/>
        <v>556381.33333333337</v>
      </c>
      <c r="I202" s="28">
        <f t="shared" si="31"/>
        <v>556381.33333333337</v>
      </c>
      <c r="J202" s="28">
        <f t="shared" si="28"/>
        <v>556381.33333333337</v>
      </c>
      <c r="K202" s="28">
        <f t="shared" si="31"/>
        <v>556381.33333333337</v>
      </c>
      <c r="L202" s="28">
        <f t="shared" si="29"/>
        <v>556381.33333333337</v>
      </c>
      <c r="M202" s="28">
        <f t="shared" si="32"/>
        <v>367211.68000000005</v>
      </c>
      <c r="N202" s="28">
        <f t="shared" si="30"/>
        <v>367211.68000000005</v>
      </c>
      <c r="O202" s="11">
        <f t="shared" si="33"/>
        <v>2036355.6800000002</v>
      </c>
      <c r="P202" s="11">
        <f t="shared" si="33"/>
        <v>2036355.6800000002</v>
      </c>
      <c r="Q202" s="19">
        <f t="shared" si="34"/>
        <v>4072711.3600000003</v>
      </c>
    </row>
    <row r="203" spans="1:17" x14ac:dyDescent="0.5">
      <c r="A203" s="13" t="s">
        <v>214</v>
      </c>
      <c r="B203" s="14" t="s">
        <v>727</v>
      </c>
      <c r="C203" s="15" t="s">
        <v>728</v>
      </c>
      <c r="D203" s="16" t="s">
        <v>327</v>
      </c>
      <c r="E203" s="17">
        <v>0.5</v>
      </c>
      <c r="F203" s="18">
        <v>14529942</v>
      </c>
      <c r="G203" s="28">
        <f t="shared" si="31"/>
        <v>605414.25</v>
      </c>
      <c r="H203" s="28">
        <f t="shared" si="27"/>
        <v>605414.25</v>
      </c>
      <c r="I203" s="28">
        <f t="shared" si="31"/>
        <v>605414.25</v>
      </c>
      <c r="J203" s="28">
        <f t="shared" si="28"/>
        <v>605414.25</v>
      </c>
      <c r="K203" s="28">
        <f t="shared" si="31"/>
        <v>605414.25</v>
      </c>
      <c r="L203" s="28">
        <f t="shared" si="29"/>
        <v>605414.25</v>
      </c>
      <c r="M203" s="28">
        <f t="shared" si="32"/>
        <v>399573.40500000003</v>
      </c>
      <c r="N203" s="28">
        <f t="shared" si="30"/>
        <v>399573.40500000003</v>
      </c>
      <c r="O203" s="11">
        <f t="shared" si="33"/>
        <v>2215816.1550000003</v>
      </c>
      <c r="P203" s="11">
        <f t="shared" si="33"/>
        <v>2215816.1550000003</v>
      </c>
      <c r="Q203" s="19">
        <f t="shared" si="34"/>
        <v>4431632.3100000005</v>
      </c>
    </row>
    <row r="204" spans="1:17" x14ac:dyDescent="0.5">
      <c r="A204" s="13" t="s">
        <v>215</v>
      </c>
      <c r="B204" s="14" t="s">
        <v>729</v>
      </c>
      <c r="C204" s="15" t="s">
        <v>730</v>
      </c>
      <c r="D204" s="16" t="s">
        <v>327</v>
      </c>
      <c r="E204" s="17">
        <v>0.5</v>
      </c>
      <c r="F204" s="18">
        <v>19986359</v>
      </c>
      <c r="G204" s="28">
        <f t="shared" si="31"/>
        <v>832764.95833333337</v>
      </c>
      <c r="H204" s="28">
        <f t="shared" si="27"/>
        <v>832764.95833333337</v>
      </c>
      <c r="I204" s="28">
        <f t="shared" si="31"/>
        <v>832764.95833333337</v>
      </c>
      <c r="J204" s="28">
        <f t="shared" si="28"/>
        <v>832764.95833333337</v>
      </c>
      <c r="K204" s="28">
        <f t="shared" si="31"/>
        <v>832764.95833333337</v>
      </c>
      <c r="L204" s="28">
        <f t="shared" si="29"/>
        <v>832764.95833333337</v>
      </c>
      <c r="M204" s="28">
        <f t="shared" si="32"/>
        <v>549624.87250000006</v>
      </c>
      <c r="N204" s="28">
        <f t="shared" si="30"/>
        <v>549624.87250000006</v>
      </c>
      <c r="O204" s="11">
        <f t="shared" si="33"/>
        <v>3047919.7475000001</v>
      </c>
      <c r="P204" s="11">
        <f t="shared" si="33"/>
        <v>3047919.7475000001</v>
      </c>
      <c r="Q204" s="19">
        <f t="shared" si="34"/>
        <v>6095839.4950000001</v>
      </c>
    </row>
    <row r="205" spans="1:17" x14ac:dyDescent="0.5">
      <c r="A205" s="13" t="s">
        <v>216</v>
      </c>
      <c r="B205" s="14" t="s">
        <v>731</v>
      </c>
      <c r="C205" s="15" t="s">
        <v>732</v>
      </c>
      <c r="D205" s="16" t="s">
        <v>327</v>
      </c>
      <c r="E205" s="17">
        <v>0.5</v>
      </c>
      <c r="F205" s="18">
        <v>6919082</v>
      </c>
      <c r="G205" s="28">
        <f t="shared" si="31"/>
        <v>288295.08333333331</v>
      </c>
      <c r="H205" s="28">
        <f t="shared" si="27"/>
        <v>288295.08333333331</v>
      </c>
      <c r="I205" s="28">
        <f t="shared" si="31"/>
        <v>288295.08333333331</v>
      </c>
      <c r="J205" s="28">
        <f t="shared" si="28"/>
        <v>288295.08333333331</v>
      </c>
      <c r="K205" s="28">
        <f t="shared" si="31"/>
        <v>288295.08333333331</v>
      </c>
      <c r="L205" s="28">
        <f t="shared" si="29"/>
        <v>288295.08333333331</v>
      </c>
      <c r="M205" s="28">
        <f t="shared" si="32"/>
        <v>190274.755</v>
      </c>
      <c r="N205" s="28">
        <f t="shared" si="30"/>
        <v>190274.755</v>
      </c>
      <c r="O205" s="11">
        <f t="shared" si="33"/>
        <v>1055160.0049999999</v>
      </c>
      <c r="P205" s="11">
        <f t="shared" si="33"/>
        <v>1055160.0049999999</v>
      </c>
      <c r="Q205" s="19">
        <f t="shared" si="34"/>
        <v>2110320.0099999998</v>
      </c>
    </row>
    <row r="206" spans="1:17" x14ac:dyDescent="0.5">
      <c r="A206" s="13" t="s">
        <v>217</v>
      </c>
      <c r="B206" s="14" t="s">
        <v>733</v>
      </c>
      <c r="C206" s="15" t="s">
        <v>734</v>
      </c>
      <c r="D206" s="16" t="s">
        <v>342</v>
      </c>
      <c r="E206" s="17">
        <v>0.66999999999999993</v>
      </c>
      <c r="F206" s="18">
        <v>50313211</v>
      </c>
      <c r="G206" s="28">
        <f t="shared" si="31"/>
        <v>2809154.2808333333</v>
      </c>
      <c r="H206" s="28">
        <f t="shared" si="27"/>
        <v>1383613.3025000005</v>
      </c>
      <c r="I206" s="28">
        <f t="shared" si="31"/>
        <v>2809154.2808333333</v>
      </c>
      <c r="J206" s="28">
        <f t="shared" si="28"/>
        <v>1383613.3025000005</v>
      </c>
      <c r="K206" s="28">
        <f t="shared" si="31"/>
        <v>2809154.2808333333</v>
      </c>
      <c r="L206" s="28">
        <f t="shared" si="29"/>
        <v>1383613.3025000005</v>
      </c>
      <c r="M206" s="28">
        <f t="shared" si="32"/>
        <v>1854041.8253500001</v>
      </c>
      <c r="N206" s="28">
        <f t="shared" si="30"/>
        <v>913184.77965000039</v>
      </c>
      <c r="O206" s="11">
        <f t="shared" si="33"/>
        <v>10281504.667849999</v>
      </c>
      <c r="P206" s="11">
        <f t="shared" si="33"/>
        <v>5064024.6871500015</v>
      </c>
      <c r="Q206" s="19">
        <f t="shared" si="34"/>
        <v>15345529.355</v>
      </c>
    </row>
    <row r="207" spans="1:17" x14ac:dyDescent="0.5">
      <c r="A207" s="13" t="s">
        <v>218</v>
      </c>
      <c r="B207" s="14" t="s">
        <v>735</v>
      </c>
      <c r="C207" s="15" t="s">
        <v>736</v>
      </c>
      <c r="D207" s="16" t="s">
        <v>327</v>
      </c>
      <c r="E207" s="17">
        <v>0.5</v>
      </c>
      <c r="F207" s="18">
        <v>7365191</v>
      </c>
      <c r="G207" s="28">
        <f t="shared" si="31"/>
        <v>306882.95833333331</v>
      </c>
      <c r="H207" s="28">
        <f t="shared" si="27"/>
        <v>306882.95833333331</v>
      </c>
      <c r="I207" s="28">
        <f t="shared" si="31"/>
        <v>306882.95833333331</v>
      </c>
      <c r="J207" s="28">
        <f t="shared" si="28"/>
        <v>306882.95833333331</v>
      </c>
      <c r="K207" s="28">
        <f t="shared" si="31"/>
        <v>306882.95833333331</v>
      </c>
      <c r="L207" s="28">
        <f t="shared" si="29"/>
        <v>306882.95833333331</v>
      </c>
      <c r="M207" s="28">
        <f t="shared" si="32"/>
        <v>202542.7525</v>
      </c>
      <c r="N207" s="28">
        <f t="shared" si="30"/>
        <v>202542.7525</v>
      </c>
      <c r="O207" s="11">
        <f t="shared" si="33"/>
        <v>1123191.6274999999</v>
      </c>
      <c r="P207" s="11">
        <f t="shared" si="33"/>
        <v>1123191.6274999999</v>
      </c>
      <c r="Q207" s="19">
        <f t="shared" si="34"/>
        <v>2246383.2549999999</v>
      </c>
    </row>
    <row r="208" spans="1:17" x14ac:dyDescent="0.5">
      <c r="A208" s="13" t="s">
        <v>219</v>
      </c>
      <c r="B208" s="14" t="s">
        <v>737</v>
      </c>
      <c r="C208" s="15" t="s">
        <v>738</v>
      </c>
      <c r="D208" s="16" t="s">
        <v>347</v>
      </c>
      <c r="E208" s="17">
        <v>1</v>
      </c>
      <c r="F208" s="18">
        <v>22174053</v>
      </c>
      <c r="G208" s="28">
        <f t="shared" si="31"/>
        <v>1847837.75</v>
      </c>
      <c r="H208" s="28">
        <f t="shared" si="27"/>
        <v>0</v>
      </c>
      <c r="I208" s="28">
        <f t="shared" si="31"/>
        <v>1847837.75</v>
      </c>
      <c r="J208" s="28">
        <f t="shared" si="28"/>
        <v>0</v>
      </c>
      <c r="K208" s="28">
        <f t="shared" si="31"/>
        <v>1847837.75</v>
      </c>
      <c r="L208" s="28">
        <f t="shared" si="29"/>
        <v>0</v>
      </c>
      <c r="M208" s="28">
        <f t="shared" si="32"/>
        <v>1219572.915</v>
      </c>
      <c r="N208" s="28">
        <f t="shared" si="30"/>
        <v>0</v>
      </c>
      <c r="O208" s="11">
        <f t="shared" si="33"/>
        <v>6763086.165</v>
      </c>
      <c r="P208" s="11">
        <f t="shared" si="33"/>
        <v>0</v>
      </c>
      <c r="Q208" s="19">
        <f t="shared" si="34"/>
        <v>6763086.165</v>
      </c>
    </row>
    <row r="209" spans="1:17" x14ac:dyDescent="0.5">
      <c r="A209" s="13" t="s">
        <v>220</v>
      </c>
      <c r="B209" s="14" t="s">
        <v>739</v>
      </c>
      <c r="C209" s="15" t="s">
        <v>740</v>
      </c>
      <c r="D209" s="16" t="s">
        <v>327</v>
      </c>
      <c r="E209" s="17">
        <v>0.5</v>
      </c>
      <c r="F209" s="18">
        <v>7815507</v>
      </c>
      <c r="G209" s="28">
        <f t="shared" si="31"/>
        <v>325646.125</v>
      </c>
      <c r="H209" s="28">
        <f t="shared" si="27"/>
        <v>325646.125</v>
      </c>
      <c r="I209" s="28">
        <f t="shared" si="31"/>
        <v>325646.125</v>
      </c>
      <c r="J209" s="28">
        <f t="shared" si="28"/>
        <v>325646.125</v>
      </c>
      <c r="K209" s="28">
        <f t="shared" si="31"/>
        <v>325646.125</v>
      </c>
      <c r="L209" s="28">
        <f t="shared" si="29"/>
        <v>325646.125</v>
      </c>
      <c r="M209" s="28">
        <f t="shared" si="32"/>
        <v>214926.4425</v>
      </c>
      <c r="N209" s="28">
        <f t="shared" si="30"/>
        <v>214926.4425</v>
      </c>
      <c r="O209" s="11">
        <f t="shared" si="33"/>
        <v>1191864.8174999999</v>
      </c>
      <c r="P209" s="11">
        <f t="shared" si="33"/>
        <v>1191864.8174999999</v>
      </c>
      <c r="Q209" s="19">
        <f t="shared" si="34"/>
        <v>2383729.6349999998</v>
      </c>
    </row>
    <row r="210" spans="1:17" x14ac:dyDescent="0.5">
      <c r="A210" s="13" t="s">
        <v>221</v>
      </c>
      <c r="B210" s="14" t="s">
        <v>741</v>
      </c>
      <c r="C210" s="15" t="s">
        <v>742</v>
      </c>
      <c r="D210" s="16" t="s">
        <v>327</v>
      </c>
      <c r="E210" s="17">
        <v>0.5</v>
      </c>
      <c r="F210" s="18">
        <v>5637342</v>
      </c>
      <c r="G210" s="28">
        <f t="shared" si="31"/>
        <v>234889.25</v>
      </c>
      <c r="H210" s="28">
        <f t="shared" si="27"/>
        <v>234889.25</v>
      </c>
      <c r="I210" s="28">
        <f t="shared" si="31"/>
        <v>234889.25</v>
      </c>
      <c r="J210" s="28">
        <f t="shared" si="28"/>
        <v>234889.25</v>
      </c>
      <c r="K210" s="28">
        <f t="shared" si="31"/>
        <v>234889.25</v>
      </c>
      <c r="L210" s="28">
        <f t="shared" si="29"/>
        <v>234889.25</v>
      </c>
      <c r="M210" s="28">
        <f t="shared" si="32"/>
        <v>155026.905</v>
      </c>
      <c r="N210" s="28">
        <f t="shared" si="30"/>
        <v>155026.905</v>
      </c>
      <c r="O210" s="11">
        <f t="shared" si="33"/>
        <v>859694.65500000003</v>
      </c>
      <c r="P210" s="11">
        <f t="shared" si="33"/>
        <v>859694.65500000003</v>
      </c>
      <c r="Q210" s="19">
        <f t="shared" si="34"/>
        <v>1719389.31</v>
      </c>
    </row>
    <row r="211" spans="1:17" x14ac:dyDescent="0.5">
      <c r="A211" s="13" t="s">
        <v>222</v>
      </c>
      <c r="B211" s="14" t="s">
        <v>743</v>
      </c>
      <c r="C211" s="15" t="s">
        <v>744</v>
      </c>
      <c r="D211" s="16" t="s">
        <v>327</v>
      </c>
      <c r="E211" s="17">
        <v>0.5</v>
      </c>
      <c r="F211" s="18">
        <v>11355911</v>
      </c>
      <c r="G211" s="28">
        <f t="shared" si="31"/>
        <v>473162.95833333331</v>
      </c>
      <c r="H211" s="28">
        <f t="shared" si="27"/>
        <v>473162.95833333331</v>
      </c>
      <c r="I211" s="28">
        <f t="shared" si="31"/>
        <v>473162.95833333331</v>
      </c>
      <c r="J211" s="28">
        <f t="shared" si="28"/>
        <v>473162.95833333331</v>
      </c>
      <c r="K211" s="28">
        <f t="shared" si="31"/>
        <v>473162.95833333331</v>
      </c>
      <c r="L211" s="28">
        <f t="shared" si="29"/>
        <v>473162.95833333331</v>
      </c>
      <c r="M211" s="28">
        <f t="shared" si="32"/>
        <v>312287.55249999999</v>
      </c>
      <c r="N211" s="28">
        <f t="shared" si="30"/>
        <v>312287.55249999999</v>
      </c>
      <c r="O211" s="11">
        <f t="shared" si="33"/>
        <v>1731776.4275</v>
      </c>
      <c r="P211" s="11">
        <f t="shared" si="33"/>
        <v>1731776.4275</v>
      </c>
      <c r="Q211" s="19">
        <f t="shared" si="34"/>
        <v>3463552.855</v>
      </c>
    </row>
    <row r="212" spans="1:17" x14ac:dyDescent="0.5">
      <c r="A212" s="13" t="s">
        <v>223</v>
      </c>
      <c r="B212" s="14" t="s">
        <v>745</v>
      </c>
      <c r="C212" s="15" t="s">
        <v>746</v>
      </c>
      <c r="D212" s="16" t="s">
        <v>347</v>
      </c>
      <c r="E212" s="17">
        <v>0.5</v>
      </c>
      <c r="F212" s="18">
        <v>35104023</v>
      </c>
      <c r="G212" s="28">
        <f t="shared" si="31"/>
        <v>1462667.625</v>
      </c>
      <c r="H212" s="28">
        <f t="shared" si="27"/>
        <v>1462667.625</v>
      </c>
      <c r="I212" s="28">
        <f t="shared" si="31"/>
        <v>1462667.625</v>
      </c>
      <c r="J212" s="28">
        <f t="shared" si="28"/>
        <v>1462667.625</v>
      </c>
      <c r="K212" s="28">
        <f t="shared" si="31"/>
        <v>1462667.625</v>
      </c>
      <c r="L212" s="28">
        <f t="shared" si="29"/>
        <v>1462667.625</v>
      </c>
      <c r="M212" s="28">
        <f t="shared" si="32"/>
        <v>965360.63250000007</v>
      </c>
      <c r="N212" s="28">
        <f t="shared" si="30"/>
        <v>965360.63250000007</v>
      </c>
      <c r="O212" s="11">
        <f t="shared" si="33"/>
        <v>5353363.5075000003</v>
      </c>
      <c r="P212" s="11">
        <f t="shared" si="33"/>
        <v>5353363.5075000003</v>
      </c>
      <c r="Q212" s="19">
        <f t="shared" si="34"/>
        <v>10706727.015000001</v>
      </c>
    </row>
    <row r="213" spans="1:17" x14ac:dyDescent="0.5">
      <c r="A213" s="13" t="s">
        <v>224</v>
      </c>
      <c r="B213" s="14" t="s">
        <v>747</v>
      </c>
      <c r="C213" s="15" t="s">
        <v>748</v>
      </c>
      <c r="D213" s="16" t="s">
        <v>327</v>
      </c>
      <c r="E213" s="17">
        <v>0.5</v>
      </c>
      <c r="F213" s="18">
        <v>16384124</v>
      </c>
      <c r="G213" s="28">
        <f t="shared" si="31"/>
        <v>682671.83333333337</v>
      </c>
      <c r="H213" s="28">
        <f t="shared" si="27"/>
        <v>682671.83333333337</v>
      </c>
      <c r="I213" s="28">
        <f t="shared" si="31"/>
        <v>682671.83333333337</v>
      </c>
      <c r="J213" s="28">
        <f t="shared" si="28"/>
        <v>682671.83333333337</v>
      </c>
      <c r="K213" s="28">
        <f t="shared" si="31"/>
        <v>682671.83333333337</v>
      </c>
      <c r="L213" s="28">
        <f t="shared" si="29"/>
        <v>682671.83333333337</v>
      </c>
      <c r="M213" s="28">
        <f t="shared" si="32"/>
        <v>450563.41000000003</v>
      </c>
      <c r="N213" s="28">
        <f t="shared" si="30"/>
        <v>450563.41000000003</v>
      </c>
      <c r="O213" s="11">
        <f t="shared" si="33"/>
        <v>2498578.91</v>
      </c>
      <c r="P213" s="11">
        <f t="shared" si="33"/>
        <v>2498578.91</v>
      </c>
      <c r="Q213" s="19">
        <f t="shared" si="34"/>
        <v>4997157.82</v>
      </c>
    </row>
    <row r="214" spans="1:17" x14ac:dyDescent="0.5">
      <c r="A214" s="13" t="s">
        <v>225</v>
      </c>
      <c r="B214" s="14" t="s">
        <v>749</v>
      </c>
      <c r="C214" s="15" t="s">
        <v>750</v>
      </c>
      <c r="D214" s="16" t="s">
        <v>327</v>
      </c>
      <c r="E214" s="17">
        <v>0.5</v>
      </c>
      <c r="F214" s="18">
        <v>17080791</v>
      </c>
      <c r="G214" s="28">
        <f t="shared" si="31"/>
        <v>711699.625</v>
      </c>
      <c r="H214" s="28">
        <f t="shared" si="27"/>
        <v>711699.625</v>
      </c>
      <c r="I214" s="28">
        <f t="shared" si="31"/>
        <v>711699.625</v>
      </c>
      <c r="J214" s="28">
        <f t="shared" si="28"/>
        <v>711699.625</v>
      </c>
      <c r="K214" s="28">
        <f t="shared" si="31"/>
        <v>711699.625</v>
      </c>
      <c r="L214" s="28">
        <f t="shared" si="29"/>
        <v>711699.625</v>
      </c>
      <c r="M214" s="28">
        <f t="shared" si="32"/>
        <v>469721.7525</v>
      </c>
      <c r="N214" s="28">
        <f t="shared" si="30"/>
        <v>469721.7525</v>
      </c>
      <c r="O214" s="11">
        <f t="shared" si="33"/>
        <v>2604820.6274999999</v>
      </c>
      <c r="P214" s="11">
        <f t="shared" si="33"/>
        <v>2604820.6274999999</v>
      </c>
      <c r="Q214" s="19">
        <f t="shared" si="34"/>
        <v>5209641.2549999999</v>
      </c>
    </row>
    <row r="215" spans="1:17" x14ac:dyDescent="0.5">
      <c r="A215" s="13" t="s">
        <v>226</v>
      </c>
      <c r="B215" s="14" t="s">
        <v>751</v>
      </c>
      <c r="C215" s="15" t="s">
        <v>752</v>
      </c>
      <c r="D215" s="16" t="s">
        <v>327</v>
      </c>
      <c r="E215" s="17">
        <v>0.5</v>
      </c>
      <c r="F215" s="18">
        <v>11040748</v>
      </c>
      <c r="G215" s="28">
        <f t="shared" si="31"/>
        <v>460031.16666666669</v>
      </c>
      <c r="H215" s="28">
        <f t="shared" si="27"/>
        <v>460031.16666666669</v>
      </c>
      <c r="I215" s="28">
        <f t="shared" si="31"/>
        <v>460031.16666666669</v>
      </c>
      <c r="J215" s="28">
        <f t="shared" si="28"/>
        <v>460031.16666666669</v>
      </c>
      <c r="K215" s="28">
        <f t="shared" si="31"/>
        <v>460031.16666666669</v>
      </c>
      <c r="L215" s="28">
        <f t="shared" si="29"/>
        <v>460031.16666666669</v>
      </c>
      <c r="M215" s="28">
        <f t="shared" si="32"/>
        <v>303620.57</v>
      </c>
      <c r="N215" s="28">
        <f t="shared" si="30"/>
        <v>303620.57</v>
      </c>
      <c r="O215" s="11">
        <f t="shared" si="33"/>
        <v>1683714.07</v>
      </c>
      <c r="P215" s="11">
        <f t="shared" si="33"/>
        <v>1683714.07</v>
      </c>
      <c r="Q215" s="19">
        <f t="shared" si="34"/>
        <v>3367428.14</v>
      </c>
    </row>
    <row r="216" spans="1:17" x14ac:dyDescent="0.5">
      <c r="A216" s="13" t="s">
        <v>227</v>
      </c>
      <c r="B216" s="14" t="s">
        <v>753</v>
      </c>
      <c r="C216" s="15" t="s">
        <v>754</v>
      </c>
      <c r="D216" s="16" t="s">
        <v>327</v>
      </c>
      <c r="E216" s="17">
        <v>0.5</v>
      </c>
      <c r="F216" s="18">
        <v>24270273</v>
      </c>
      <c r="G216" s="28">
        <f t="shared" si="31"/>
        <v>1011261.375</v>
      </c>
      <c r="H216" s="28">
        <f t="shared" si="27"/>
        <v>1011261.375</v>
      </c>
      <c r="I216" s="28">
        <f t="shared" si="31"/>
        <v>1011261.375</v>
      </c>
      <c r="J216" s="28">
        <f t="shared" si="28"/>
        <v>1011261.375</v>
      </c>
      <c r="K216" s="28">
        <f t="shared" si="31"/>
        <v>1011261.375</v>
      </c>
      <c r="L216" s="28">
        <f t="shared" si="29"/>
        <v>1011261.375</v>
      </c>
      <c r="M216" s="28">
        <f t="shared" si="32"/>
        <v>667432.50750000007</v>
      </c>
      <c r="N216" s="28">
        <f t="shared" si="30"/>
        <v>667432.50750000007</v>
      </c>
      <c r="O216" s="11">
        <f t="shared" si="33"/>
        <v>3701216.6325000003</v>
      </c>
      <c r="P216" s="11">
        <f t="shared" si="33"/>
        <v>3701216.6325000003</v>
      </c>
      <c r="Q216" s="19">
        <f t="shared" si="34"/>
        <v>7402433.2650000006</v>
      </c>
    </row>
    <row r="217" spans="1:17" x14ac:dyDescent="0.5">
      <c r="A217" s="13" t="s">
        <v>228</v>
      </c>
      <c r="B217" s="14" t="s">
        <v>755</v>
      </c>
      <c r="C217" s="15" t="s">
        <v>756</v>
      </c>
      <c r="D217" s="16" t="s">
        <v>358</v>
      </c>
      <c r="E217" s="17">
        <v>0.5</v>
      </c>
      <c r="F217" s="18">
        <v>4832955</v>
      </c>
      <c r="G217" s="28">
        <f t="shared" si="31"/>
        <v>201373.125</v>
      </c>
      <c r="H217" s="28">
        <f t="shared" si="27"/>
        <v>201373.125</v>
      </c>
      <c r="I217" s="28">
        <f t="shared" si="31"/>
        <v>201373.125</v>
      </c>
      <c r="J217" s="28">
        <f t="shared" si="28"/>
        <v>201373.125</v>
      </c>
      <c r="K217" s="28">
        <f t="shared" si="31"/>
        <v>201373.125</v>
      </c>
      <c r="L217" s="28">
        <f t="shared" si="29"/>
        <v>201373.125</v>
      </c>
      <c r="M217" s="28">
        <f t="shared" si="32"/>
        <v>132906.26250000001</v>
      </c>
      <c r="N217" s="28">
        <f t="shared" si="30"/>
        <v>132906.26250000001</v>
      </c>
      <c r="O217" s="11">
        <f t="shared" si="33"/>
        <v>737025.63749999995</v>
      </c>
      <c r="P217" s="11">
        <f t="shared" si="33"/>
        <v>737025.63749999995</v>
      </c>
      <c r="Q217" s="19">
        <f t="shared" si="34"/>
        <v>1474051.2749999999</v>
      </c>
    </row>
    <row r="218" spans="1:17" x14ac:dyDescent="0.5">
      <c r="A218" s="13" t="s">
        <v>229</v>
      </c>
      <c r="B218" s="14" t="s">
        <v>757</v>
      </c>
      <c r="C218" s="15" t="s">
        <v>758</v>
      </c>
      <c r="D218" s="16" t="s">
        <v>327</v>
      </c>
      <c r="E218" s="17">
        <v>0.5</v>
      </c>
      <c r="F218" s="18">
        <v>8164698</v>
      </c>
      <c r="G218" s="28">
        <f t="shared" si="31"/>
        <v>340195.75</v>
      </c>
      <c r="H218" s="28">
        <f t="shared" si="27"/>
        <v>340195.75</v>
      </c>
      <c r="I218" s="28">
        <f t="shared" si="31"/>
        <v>340195.75</v>
      </c>
      <c r="J218" s="28">
        <f t="shared" si="28"/>
        <v>340195.75</v>
      </c>
      <c r="K218" s="28">
        <f t="shared" si="31"/>
        <v>340195.75</v>
      </c>
      <c r="L218" s="28">
        <f t="shared" si="29"/>
        <v>340195.75</v>
      </c>
      <c r="M218" s="28">
        <f t="shared" si="32"/>
        <v>224529.19500000001</v>
      </c>
      <c r="N218" s="28">
        <f t="shared" si="30"/>
        <v>224529.19500000001</v>
      </c>
      <c r="O218" s="11">
        <f t="shared" si="33"/>
        <v>1245116.4450000001</v>
      </c>
      <c r="P218" s="11">
        <f t="shared" si="33"/>
        <v>1245116.4450000001</v>
      </c>
      <c r="Q218" s="19">
        <f t="shared" si="34"/>
        <v>2490232.89</v>
      </c>
    </row>
    <row r="219" spans="1:17" x14ac:dyDescent="0.5">
      <c r="A219" s="13" t="s">
        <v>230</v>
      </c>
      <c r="B219" s="14" t="s">
        <v>759</v>
      </c>
      <c r="C219" s="15" t="s">
        <v>760</v>
      </c>
      <c r="D219" s="16" t="s">
        <v>347</v>
      </c>
      <c r="E219" s="17">
        <v>1</v>
      </c>
      <c r="F219" s="18">
        <v>32482107</v>
      </c>
      <c r="G219" s="28">
        <f t="shared" si="31"/>
        <v>2706842.25</v>
      </c>
      <c r="H219" s="28">
        <f t="shared" si="27"/>
        <v>0</v>
      </c>
      <c r="I219" s="28">
        <f t="shared" si="31"/>
        <v>2706842.25</v>
      </c>
      <c r="J219" s="28">
        <f t="shared" si="28"/>
        <v>0</v>
      </c>
      <c r="K219" s="28">
        <f t="shared" si="31"/>
        <v>2706842.25</v>
      </c>
      <c r="L219" s="28">
        <f t="shared" si="29"/>
        <v>0</v>
      </c>
      <c r="M219" s="28">
        <f t="shared" si="32"/>
        <v>1786515.885</v>
      </c>
      <c r="N219" s="28">
        <f t="shared" si="30"/>
        <v>0</v>
      </c>
      <c r="O219" s="11">
        <f t="shared" si="33"/>
        <v>9907042.6349999998</v>
      </c>
      <c r="P219" s="11">
        <f t="shared" si="33"/>
        <v>0</v>
      </c>
      <c r="Q219" s="19">
        <f t="shared" si="34"/>
        <v>9907042.6349999998</v>
      </c>
    </row>
    <row r="220" spans="1:17" x14ac:dyDescent="0.5">
      <c r="A220" s="13" t="s">
        <v>231</v>
      </c>
      <c r="B220" s="14" t="s">
        <v>761</v>
      </c>
      <c r="C220" s="15" t="s">
        <v>762</v>
      </c>
      <c r="D220" s="16" t="s">
        <v>347</v>
      </c>
      <c r="E220" s="17">
        <v>1</v>
      </c>
      <c r="F220" s="18">
        <v>35888287</v>
      </c>
      <c r="G220" s="28">
        <f t="shared" si="31"/>
        <v>2990690.5833333335</v>
      </c>
      <c r="H220" s="28">
        <f t="shared" si="27"/>
        <v>0</v>
      </c>
      <c r="I220" s="28">
        <f t="shared" si="31"/>
        <v>2990690.5833333335</v>
      </c>
      <c r="J220" s="28">
        <f t="shared" si="28"/>
        <v>0</v>
      </c>
      <c r="K220" s="28">
        <f t="shared" si="31"/>
        <v>2990690.5833333335</v>
      </c>
      <c r="L220" s="28">
        <f t="shared" si="29"/>
        <v>0</v>
      </c>
      <c r="M220" s="28">
        <f t="shared" si="32"/>
        <v>1973855.7850000001</v>
      </c>
      <c r="N220" s="28">
        <f t="shared" si="30"/>
        <v>0</v>
      </c>
      <c r="O220" s="11">
        <f t="shared" si="33"/>
        <v>10945927.535</v>
      </c>
      <c r="P220" s="11">
        <f t="shared" si="33"/>
        <v>0</v>
      </c>
      <c r="Q220" s="19">
        <f t="shared" si="34"/>
        <v>10945927.535</v>
      </c>
    </row>
    <row r="221" spans="1:17" x14ac:dyDescent="0.5">
      <c r="A221" s="13" t="s">
        <v>232</v>
      </c>
      <c r="B221" s="14" t="s">
        <v>763</v>
      </c>
      <c r="C221" s="15" t="s">
        <v>764</v>
      </c>
      <c r="D221" s="16" t="s">
        <v>327</v>
      </c>
      <c r="E221" s="17">
        <v>0.5</v>
      </c>
      <c r="F221" s="18">
        <v>24636155</v>
      </c>
      <c r="G221" s="28">
        <f t="shared" si="31"/>
        <v>1026506.4583333334</v>
      </c>
      <c r="H221" s="28">
        <f t="shared" si="27"/>
        <v>1026506.4583333334</v>
      </c>
      <c r="I221" s="28">
        <f t="shared" si="31"/>
        <v>1026506.4583333334</v>
      </c>
      <c r="J221" s="28">
        <f t="shared" si="28"/>
        <v>1026506.4583333334</v>
      </c>
      <c r="K221" s="28">
        <f t="shared" si="31"/>
        <v>1026506.4583333334</v>
      </c>
      <c r="L221" s="28">
        <f t="shared" si="29"/>
        <v>1026506.4583333334</v>
      </c>
      <c r="M221" s="28">
        <f t="shared" si="32"/>
        <v>677494.26250000007</v>
      </c>
      <c r="N221" s="28">
        <f t="shared" si="30"/>
        <v>677494.26250000007</v>
      </c>
      <c r="O221" s="11">
        <f t="shared" si="33"/>
        <v>3757013.6375000002</v>
      </c>
      <c r="P221" s="11">
        <f t="shared" si="33"/>
        <v>3757013.6375000002</v>
      </c>
      <c r="Q221" s="19">
        <f t="shared" si="34"/>
        <v>7514027.2750000004</v>
      </c>
    </row>
    <row r="222" spans="1:17" x14ac:dyDescent="0.5">
      <c r="A222" s="13" t="s">
        <v>233</v>
      </c>
      <c r="B222" s="14" t="s">
        <v>765</v>
      </c>
      <c r="C222" s="15" t="s">
        <v>766</v>
      </c>
      <c r="D222" s="16" t="s">
        <v>327</v>
      </c>
      <c r="E222" s="17">
        <v>0.5</v>
      </c>
      <c r="F222" s="18">
        <v>19508522</v>
      </c>
      <c r="G222" s="28">
        <f t="shared" si="31"/>
        <v>812855.08333333337</v>
      </c>
      <c r="H222" s="28">
        <f t="shared" si="27"/>
        <v>812855.08333333337</v>
      </c>
      <c r="I222" s="28">
        <f t="shared" si="31"/>
        <v>812855.08333333337</v>
      </c>
      <c r="J222" s="28">
        <f t="shared" si="28"/>
        <v>812855.08333333337</v>
      </c>
      <c r="K222" s="28">
        <f t="shared" si="31"/>
        <v>812855.08333333337</v>
      </c>
      <c r="L222" s="28">
        <f t="shared" si="29"/>
        <v>812855.08333333337</v>
      </c>
      <c r="M222" s="28">
        <f t="shared" si="32"/>
        <v>536484.3550000001</v>
      </c>
      <c r="N222" s="28">
        <f t="shared" si="30"/>
        <v>536484.3550000001</v>
      </c>
      <c r="O222" s="11">
        <f t="shared" si="33"/>
        <v>2975049.605</v>
      </c>
      <c r="P222" s="11">
        <f t="shared" si="33"/>
        <v>2975049.605</v>
      </c>
      <c r="Q222" s="19">
        <f t="shared" si="34"/>
        <v>5950099.21</v>
      </c>
    </row>
    <row r="223" spans="1:17" x14ac:dyDescent="0.5">
      <c r="A223" s="13" t="s">
        <v>234</v>
      </c>
      <c r="B223" s="14" t="s">
        <v>767</v>
      </c>
      <c r="C223" s="15" t="s">
        <v>768</v>
      </c>
      <c r="D223" s="16" t="s">
        <v>347</v>
      </c>
      <c r="E223" s="17">
        <v>1</v>
      </c>
      <c r="F223" s="18">
        <v>41434764</v>
      </c>
      <c r="G223" s="28">
        <f t="shared" si="31"/>
        <v>3452897</v>
      </c>
      <c r="H223" s="28">
        <f t="shared" si="27"/>
        <v>0</v>
      </c>
      <c r="I223" s="28">
        <f t="shared" si="31"/>
        <v>3452897</v>
      </c>
      <c r="J223" s="28">
        <f t="shared" si="28"/>
        <v>0</v>
      </c>
      <c r="K223" s="28">
        <f t="shared" si="31"/>
        <v>3452897</v>
      </c>
      <c r="L223" s="28">
        <f t="shared" si="29"/>
        <v>0</v>
      </c>
      <c r="M223" s="28">
        <f t="shared" si="32"/>
        <v>2278912.02</v>
      </c>
      <c r="N223" s="28">
        <f t="shared" si="30"/>
        <v>0</v>
      </c>
      <c r="O223" s="11">
        <f t="shared" si="33"/>
        <v>12637603.02</v>
      </c>
      <c r="P223" s="11">
        <f t="shared" si="33"/>
        <v>0</v>
      </c>
      <c r="Q223" s="19">
        <f t="shared" si="34"/>
        <v>12637603.02</v>
      </c>
    </row>
    <row r="224" spans="1:17" x14ac:dyDescent="0.5">
      <c r="A224" s="13" t="s">
        <v>235</v>
      </c>
      <c r="B224" s="14" t="s">
        <v>769</v>
      </c>
      <c r="C224" s="15" t="s">
        <v>770</v>
      </c>
      <c r="D224" s="16" t="s">
        <v>327</v>
      </c>
      <c r="E224" s="17">
        <v>0.5</v>
      </c>
      <c r="F224" s="18">
        <v>7068220</v>
      </c>
      <c r="G224" s="28">
        <f t="shared" si="31"/>
        <v>294509.16666666669</v>
      </c>
      <c r="H224" s="28">
        <f t="shared" si="27"/>
        <v>294509.16666666669</v>
      </c>
      <c r="I224" s="28">
        <f t="shared" si="31"/>
        <v>294509.16666666669</v>
      </c>
      <c r="J224" s="28">
        <f t="shared" si="28"/>
        <v>294509.16666666669</v>
      </c>
      <c r="K224" s="28">
        <f t="shared" si="31"/>
        <v>294509.16666666669</v>
      </c>
      <c r="L224" s="28">
        <f t="shared" si="29"/>
        <v>294509.16666666669</v>
      </c>
      <c r="M224" s="28">
        <f t="shared" si="32"/>
        <v>194376.05000000002</v>
      </c>
      <c r="N224" s="28">
        <f t="shared" si="30"/>
        <v>194376.05000000002</v>
      </c>
      <c r="O224" s="11">
        <f t="shared" si="33"/>
        <v>1077903.55</v>
      </c>
      <c r="P224" s="11">
        <f t="shared" si="33"/>
        <v>1077903.55</v>
      </c>
      <c r="Q224" s="19">
        <f t="shared" si="34"/>
        <v>2155807.1</v>
      </c>
    </row>
    <row r="225" spans="1:17" x14ac:dyDescent="0.5">
      <c r="A225" s="13" t="s">
        <v>236</v>
      </c>
      <c r="B225" s="14" t="s">
        <v>771</v>
      </c>
      <c r="C225" s="15" t="s">
        <v>772</v>
      </c>
      <c r="D225" s="16" t="s">
        <v>327</v>
      </c>
      <c r="E225" s="17">
        <v>0.5</v>
      </c>
      <c r="F225" s="18">
        <v>17580523</v>
      </c>
      <c r="G225" s="28">
        <f t="shared" si="31"/>
        <v>732521.79166666663</v>
      </c>
      <c r="H225" s="28">
        <f t="shared" si="27"/>
        <v>732521.79166666663</v>
      </c>
      <c r="I225" s="28">
        <f t="shared" si="31"/>
        <v>732521.79166666663</v>
      </c>
      <c r="J225" s="28">
        <f t="shared" si="28"/>
        <v>732521.79166666663</v>
      </c>
      <c r="K225" s="28">
        <f t="shared" si="31"/>
        <v>732521.79166666663</v>
      </c>
      <c r="L225" s="28">
        <f t="shared" si="29"/>
        <v>732521.79166666663</v>
      </c>
      <c r="M225" s="28">
        <f t="shared" si="32"/>
        <v>483464.38250000001</v>
      </c>
      <c r="N225" s="28">
        <f t="shared" si="30"/>
        <v>483464.38250000001</v>
      </c>
      <c r="O225" s="11">
        <f t="shared" si="33"/>
        <v>2681029.7574999998</v>
      </c>
      <c r="P225" s="11">
        <f t="shared" si="33"/>
        <v>2681029.7574999998</v>
      </c>
      <c r="Q225" s="19">
        <f t="shared" si="34"/>
        <v>5362059.5149999997</v>
      </c>
    </row>
    <row r="226" spans="1:17" x14ac:dyDescent="0.5">
      <c r="A226" s="13" t="s">
        <v>237</v>
      </c>
      <c r="B226" s="14" t="s">
        <v>773</v>
      </c>
      <c r="C226" s="15" t="s">
        <v>774</v>
      </c>
      <c r="D226" s="16" t="s">
        <v>347</v>
      </c>
      <c r="E226" s="17">
        <v>0.5</v>
      </c>
      <c r="F226" s="18">
        <v>119127083</v>
      </c>
      <c r="G226" s="28">
        <f t="shared" si="31"/>
        <v>4963628.458333333</v>
      </c>
      <c r="H226" s="28">
        <f t="shared" si="27"/>
        <v>4963628.458333333</v>
      </c>
      <c r="I226" s="28">
        <f t="shared" si="31"/>
        <v>4963628.458333333</v>
      </c>
      <c r="J226" s="28">
        <f t="shared" si="28"/>
        <v>4963628.458333333</v>
      </c>
      <c r="K226" s="28">
        <f t="shared" si="31"/>
        <v>4963628.458333333</v>
      </c>
      <c r="L226" s="28">
        <f t="shared" si="29"/>
        <v>4963628.458333333</v>
      </c>
      <c r="M226" s="28">
        <f t="shared" si="32"/>
        <v>3275994.7824999997</v>
      </c>
      <c r="N226" s="28">
        <f t="shared" si="30"/>
        <v>3275994.7824999997</v>
      </c>
      <c r="O226" s="11">
        <f t="shared" si="33"/>
        <v>18166880.157499999</v>
      </c>
      <c r="P226" s="11">
        <f t="shared" si="33"/>
        <v>18166880.157499999</v>
      </c>
      <c r="Q226" s="19">
        <f t="shared" si="34"/>
        <v>36333760.314999998</v>
      </c>
    </row>
    <row r="227" spans="1:17" x14ac:dyDescent="0.5">
      <c r="A227" s="13" t="s">
        <v>238</v>
      </c>
      <c r="B227" s="14" t="s">
        <v>775</v>
      </c>
      <c r="C227" s="15" t="s">
        <v>776</v>
      </c>
      <c r="D227" s="16" t="s">
        <v>358</v>
      </c>
      <c r="E227" s="17">
        <v>0.5</v>
      </c>
      <c r="F227" s="18">
        <v>45129198</v>
      </c>
      <c r="G227" s="28">
        <f t="shared" si="31"/>
        <v>1880383.25</v>
      </c>
      <c r="H227" s="28">
        <f t="shared" si="27"/>
        <v>1880383.25</v>
      </c>
      <c r="I227" s="28">
        <f t="shared" si="31"/>
        <v>1880383.25</v>
      </c>
      <c r="J227" s="28">
        <f t="shared" si="28"/>
        <v>1880383.25</v>
      </c>
      <c r="K227" s="28">
        <f t="shared" si="31"/>
        <v>1880383.25</v>
      </c>
      <c r="L227" s="28">
        <f t="shared" si="29"/>
        <v>1880383.25</v>
      </c>
      <c r="M227" s="28">
        <f t="shared" si="32"/>
        <v>1241052.9450000001</v>
      </c>
      <c r="N227" s="28">
        <f t="shared" si="30"/>
        <v>1241052.9450000001</v>
      </c>
      <c r="O227" s="11">
        <f t="shared" si="33"/>
        <v>6882202.6950000003</v>
      </c>
      <c r="P227" s="11">
        <f t="shared" si="33"/>
        <v>6882202.6950000003</v>
      </c>
      <c r="Q227" s="19">
        <f t="shared" si="34"/>
        <v>13764405.390000001</v>
      </c>
    </row>
    <row r="228" spans="1:17" x14ac:dyDescent="0.5">
      <c r="A228" s="13" t="s">
        <v>239</v>
      </c>
      <c r="B228" s="14" t="s">
        <v>777</v>
      </c>
      <c r="C228" s="15" t="s">
        <v>778</v>
      </c>
      <c r="D228" s="16" t="s">
        <v>358</v>
      </c>
      <c r="E228" s="17">
        <v>0.5</v>
      </c>
      <c r="F228" s="18">
        <v>31880791</v>
      </c>
      <c r="G228" s="28">
        <f t="shared" si="31"/>
        <v>1328366.2916666667</v>
      </c>
      <c r="H228" s="28">
        <f t="shared" si="27"/>
        <v>1328366.2916666667</v>
      </c>
      <c r="I228" s="28">
        <f t="shared" si="31"/>
        <v>1328366.2916666667</v>
      </c>
      <c r="J228" s="28">
        <f t="shared" si="28"/>
        <v>1328366.2916666667</v>
      </c>
      <c r="K228" s="28">
        <f t="shared" si="31"/>
        <v>1328366.2916666667</v>
      </c>
      <c r="L228" s="28">
        <f t="shared" si="29"/>
        <v>1328366.2916666667</v>
      </c>
      <c r="M228" s="28">
        <f t="shared" si="32"/>
        <v>876721.75250000006</v>
      </c>
      <c r="N228" s="28">
        <f t="shared" si="30"/>
        <v>876721.75250000006</v>
      </c>
      <c r="O228" s="11">
        <f t="shared" si="33"/>
        <v>4861820.6275000004</v>
      </c>
      <c r="P228" s="11">
        <f t="shared" si="33"/>
        <v>4861820.6275000004</v>
      </c>
      <c r="Q228" s="19">
        <f t="shared" si="34"/>
        <v>9723641.2550000008</v>
      </c>
    </row>
    <row r="229" spans="1:17" x14ac:dyDescent="0.5">
      <c r="A229" s="13" t="s">
        <v>240</v>
      </c>
      <c r="B229" s="14" t="s">
        <v>779</v>
      </c>
      <c r="C229" s="15" t="s">
        <v>780</v>
      </c>
      <c r="D229" s="16" t="s">
        <v>347</v>
      </c>
      <c r="E229" s="17">
        <v>1</v>
      </c>
      <c r="F229" s="18">
        <v>55211029</v>
      </c>
      <c r="G229" s="28">
        <f t="shared" si="31"/>
        <v>4600919.083333333</v>
      </c>
      <c r="H229" s="28">
        <f t="shared" si="27"/>
        <v>0</v>
      </c>
      <c r="I229" s="28">
        <f t="shared" si="31"/>
        <v>4600919.083333333</v>
      </c>
      <c r="J229" s="28">
        <f t="shared" si="28"/>
        <v>0</v>
      </c>
      <c r="K229" s="28">
        <f t="shared" si="31"/>
        <v>4600919.083333333</v>
      </c>
      <c r="L229" s="28">
        <f t="shared" si="29"/>
        <v>0</v>
      </c>
      <c r="M229" s="28">
        <f t="shared" si="32"/>
        <v>3036606.5949999997</v>
      </c>
      <c r="N229" s="28">
        <f t="shared" si="30"/>
        <v>0</v>
      </c>
      <c r="O229" s="11">
        <f t="shared" si="33"/>
        <v>16839363.844999999</v>
      </c>
      <c r="P229" s="11">
        <f t="shared" si="33"/>
        <v>0</v>
      </c>
      <c r="Q229" s="19">
        <f t="shared" si="34"/>
        <v>16839363.844999999</v>
      </c>
    </row>
    <row r="230" spans="1:17" x14ac:dyDescent="0.5">
      <c r="A230" s="13" t="s">
        <v>241</v>
      </c>
      <c r="B230" s="14" t="s">
        <v>781</v>
      </c>
      <c r="C230" s="15" t="s">
        <v>782</v>
      </c>
      <c r="D230" s="16" t="s">
        <v>327</v>
      </c>
      <c r="E230" s="17">
        <v>0.5</v>
      </c>
      <c r="F230" s="18">
        <v>28788248</v>
      </c>
      <c r="G230" s="28">
        <f t="shared" ref="G230:K261" si="35">$F230/12*$E230</f>
        <v>1199510.3333333333</v>
      </c>
      <c r="H230" s="28">
        <f t="shared" si="27"/>
        <v>1199510.3333333333</v>
      </c>
      <c r="I230" s="28">
        <f t="shared" si="35"/>
        <v>1199510.3333333333</v>
      </c>
      <c r="J230" s="28">
        <f t="shared" si="28"/>
        <v>1199510.3333333333</v>
      </c>
      <c r="K230" s="28">
        <f t="shared" si="35"/>
        <v>1199510.3333333333</v>
      </c>
      <c r="L230" s="28">
        <f t="shared" si="29"/>
        <v>1199510.3333333333</v>
      </c>
      <c r="M230" s="28">
        <f t="shared" si="32"/>
        <v>791676.82</v>
      </c>
      <c r="N230" s="28">
        <f t="shared" si="30"/>
        <v>791676.82</v>
      </c>
      <c r="O230" s="11">
        <f t="shared" si="33"/>
        <v>4390207.82</v>
      </c>
      <c r="P230" s="11">
        <f t="shared" si="33"/>
        <v>4390207.82</v>
      </c>
      <c r="Q230" s="19">
        <f t="shared" si="34"/>
        <v>8780415.6400000006</v>
      </c>
    </row>
    <row r="231" spans="1:17" x14ac:dyDescent="0.5">
      <c r="A231" s="13" t="s">
        <v>242</v>
      </c>
      <c r="B231" s="14" t="s">
        <v>783</v>
      </c>
      <c r="C231" s="15" t="s">
        <v>784</v>
      </c>
      <c r="D231" s="16" t="s">
        <v>327</v>
      </c>
      <c r="E231" s="17">
        <v>0.5</v>
      </c>
      <c r="F231" s="18">
        <v>16796124</v>
      </c>
      <c r="G231" s="28">
        <f t="shared" si="35"/>
        <v>699838.5</v>
      </c>
      <c r="H231" s="28">
        <f t="shared" si="27"/>
        <v>699838.5</v>
      </c>
      <c r="I231" s="28">
        <f t="shared" si="35"/>
        <v>699838.5</v>
      </c>
      <c r="J231" s="28">
        <f t="shared" si="28"/>
        <v>699838.5</v>
      </c>
      <c r="K231" s="28">
        <f t="shared" si="35"/>
        <v>699838.5</v>
      </c>
      <c r="L231" s="28">
        <f t="shared" si="29"/>
        <v>699838.5</v>
      </c>
      <c r="M231" s="28">
        <f t="shared" si="32"/>
        <v>461893.41000000003</v>
      </c>
      <c r="N231" s="28">
        <f t="shared" si="30"/>
        <v>461893.41000000003</v>
      </c>
      <c r="O231" s="11">
        <f t="shared" si="33"/>
        <v>2561408.91</v>
      </c>
      <c r="P231" s="11">
        <f t="shared" si="33"/>
        <v>2561408.91</v>
      </c>
      <c r="Q231" s="19">
        <f t="shared" si="34"/>
        <v>5122817.82</v>
      </c>
    </row>
    <row r="232" spans="1:17" x14ac:dyDescent="0.5">
      <c r="A232" s="13" t="s">
        <v>243</v>
      </c>
      <c r="B232" s="14" t="s">
        <v>785</v>
      </c>
      <c r="C232" s="15" t="s">
        <v>786</v>
      </c>
      <c r="D232" s="16" t="s">
        <v>327</v>
      </c>
      <c r="E232" s="17">
        <v>0.5</v>
      </c>
      <c r="F232" s="18">
        <v>6763187</v>
      </c>
      <c r="G232" s="28">
        <f t="shared" si="35"/>
        <v>281799.45833333331</v>
      </c>
      <c r="H232" s="28">
        <f t="shared" si="27"/>
        <v>281799.45833333331</v>
      </c>
      <c r="I232" s="28">
        <f t="shared" si="35"/>
        <v>281799.45833333331</v>
      </c>
      <c r="J232" s="28">
        <f t="shared" si="28"/>
        <v>281799.45833333331</v>
      </c>
      <c r="K232" s="28">
        <f t="shared" si="35"/>
        <v>281799.45833333331</v>
      </c>
      <c r="L232" s="28">
        <f t="shared" si="29"/>
        <v>281799.45833333331</v>
      </c>
      <c r="M232" s="28">
        <f t="shared" si="32"/>
        <v>185987.64249999999</v>
      </c>
      <c r="N232" s="28">
        <f t="shared" si="30"/>
        <v>185987.64249999999</v>
      </c>
      <c r="O232" s="11">
        <f t="shared" si="33"/>
        <v>1031386.0175</v>
      </c>
      <c r="P232" s="11">
        <f t="shared" si="33"/>
        <v>1031386.0175</v>
      </c>
      <c r="Q232" s="19">
        <f t="shared" si="34"/>
        <v>2062772.0349999999</v>
      </c>
    </row>
    <row r="233" spans="1:17" x14ac:dyDescent="0.5">
      <c r="A233" s="13" t="s">
        <v>244</v>
      </c>
      <c r="B233" s="14" t="s">
        <v>787</v>
      </c>
      <c r="C233" s="15" t="s">
        <v>788</v>
      </c>
      <c r="D233" s="16" t="s">
        <v>358</v>
      </c>
      <c r="E233" s="17">
        <v>1</v>
      </c>
      <c r="F233" s="18">
        <v>65921280</v>
      </c>
      <c r="G233" s="28">
        <f t="shared" si="35"/>
        <v>5493440</v>
      </c>
      <c r="H233" s="28">
        <f t="shared" si="27"/>
        <v>0</v>
      </c>
      <c r="I233" s="28">
        <f t="shared" si="35"/>
        <v>5493440</v>
      </c>
      <c r="J233" s="28">
        <f t="shared" si="28"/>
        <v>0</v>
      </c>
      <c r="K233" s="28">
        <f t="shared" si="35"/>
        <v>5493440</v>
      </c>
      <c r="L233" s="28">
        <f t="shared" si="29"/>
        <v>0</v>
      </c>
      <c r="M233" s="28">
        <f t="shared" si="32"/>
        <v>3625670.4000000004</v>
      </c>
      <c r="N233" s="28">
        <f t="shared" si="30"/>
        <v>0</v>
      </c>
      <c r="O233" s="11">
        <f t="shared" si="33"/>
        <v>20105990.399999999</v>
      </c>
      <c r="P233" s="11">
        <f t="shared" si="33"/>
        <v>0</v>
      </c>
      <c r="Q233" s="19">
        <f t="shared" si="34"/>
        <v>20105990.399999999</v>
      </c>
    </row>
    <row r="234" spans="1:17" x14ac:dyDescent="0.5">
      <c r="A234" s="13" t="s">
        <v>245</v>
      </c>
      <c r="B234" s="14" t="s">
        <v>789</v>
      </c>
      <c r="C234" s="15" t="s">
        <v>790</v>
      </c>
      <c r="D234" s="16" t="s">
        <v>327</v>
      </c>
      <c r="E234" s="17">
        <v>0.5</v>
      </c>
      <c r="F234" s="18">
        <v>14308961</v>
      </c>
      <c r="G234" s="28">
        <f t="shared" si="35"/>
        <v>596206.70833333337</v>
      </c>
      <c r="H234" s="28">
        <f t="shared" si="27"/>
        <v>596206.70833333337</v>
      </c>
      <c r="I234" s="28">
        <f t="shared" si="35"/>
        <v>596206.70833333337</v>
      </c>
      <c r="J234" s="28">
        <f t="shared" si="28"/>
        <v>596206.70833333337</v>
      </c>
      <c r="K234" s="28">
        <f t="shared" si="35"/>
        <v>596206.70833333337</v>
      </c>
      <c r="L234" s="28">
        <f t="shared" si="29"/>
        <v>596206.70833333337</v>
      </c>
      <c r="M234" s="28">
        <f t="shared" si="32"/>
        <v>393496.42750000005</v>
      </c>
      <c r="N234" s="28">
        <f t="shared" si="30"/>
        <v>393496.42750000005</v>
      </c>
      <c r="O234" s="11">
        <f t="shared" si="33"/>
        <v>2182116.5525000002</v>
      </c>
      <c r="P234" s="11">
        <f t="shared" si="33"/>
        <v>2182116.5525000002</v>
      </c>
      <c r="Q234" s="19">
        <f t="shared" si="34"/>
        <v>4364233.1050000004</v>
      </c>
    </row>
    <row r="235" spans="1:17" x14ac:dyDescent="0.5">
      <c r="A235" s="13" t="s">
        <v>246</v>
      </c>
      <c r="B235" s="14" t="s">
        <v>791</v>
      </c>
      <c r="C235" s="15" t="s">
        <v>792</v>
      </c>
      <c r="D235" s="16" t="s">
        <v>327</v>
      </c>
      <c r="E235" s="17">
        <v>0.5</v>
      </c>
      <c r="F235" s="18">
        <v>8284568</v>
      </c>
      <c r="G235" s="28">
        <f t="shared" si="35"/>
        <v>345190.33333333331</v>
      </c>
      <c r="H235" s="28">
        <f t="shared" si="27"/>
        <v>345190.33333333331</v>
      </c>
      <c r="I235" s="28">
        <f t="shared" si="35"/>
        <v>345190.33333333331</v>
      </c>
      <c r="J235" s="28">
        <f t="shared" si="28"/>
        <v>345190.33333333331</v>
      </c>
      <c r="K235" s="28">
        <f t="shared" si="35"/>
        <v>345190.33333333331</v>
      </c>
      <c r="L235" s="28">
        <f t="shared" si="29"/>
        <v>345190.33333333331</v>
      </c>
      <c r="M235" s="28">
        <f t="shared" si="32"/>
        <v>227825.62</v>
      </c>
      <c r="N235" s="28">
        <f t="shared" si="30"/>
        <v>227825.62</v>
      </c>
      <c r="O235" s="11">
        <f t="shared" si="33"/>
        <v>1263396.6200000001</v>
      </c>
      <c r="P235" s="11">
        <f t="shared" si="33"/>
        <v>1263396.6200000001</v>
      </c>
      <c r="Q235" s="19">
        <f t="shared" si="34"/>
        <v>2526793.2400000002</v>
      </c>
    </row>
    <row r="236" spans="1:17" x14ac:dyDescent="0.5">
      <c r="A236" s="13" t="s">
        <v>247</v>
      </c>
      <c r="B236" s="14" t="s">
        <v>793</v>
      </c>
      <c r="C236" s="15" t="s">
        <v>794</v>
      </c>
      <c r="D236" s="16" t="s">
        <v>327</v>
      </c>
      <c r="E236" s="17">
        <v>0.5</v>
      </c>
      <c r="F236" s="18">
        <v>20887478</v>
      </c>
      <c r="G236" s="28">
        <f t="shared" si="35"/>
        <v>870311.58333333337</v>
      </c>
      <c r="H236" s="28">
        <f t="shared" si="27"/>
        <v>870311.58333333337</v>
      </c>
      <c r="I236" s="28">
        <f t="shared" si="35"/>
        <v>870311.58333333337</v>
      </c>
      <c r="J236" s="28">
        <f t="shared" si="28"/>
        <v>870311.58333333337</v>
      </c>
      <c r="K236" s="28">
        <f t="shared" si="35"/>
        <v>870311.58333333337</v>
      </c>
      <c r="L236" s="28">
        <f t="shared" si="29"/>
        <v>870311.58333333337</v>
      </c>
      <c r="M236" s="28">
        <f t="shared" si="32"/>
        <v>574405.64500000002</v>
      </c>
      <c r="N236" s="28">
        <f t="shared" si="30"/>
        <v>574405.64500000002</v>
      </c>
      <c r="O236" s="11">
        <f t="shared" si="33"/>
        <v>3185340.395</v>
      </c>
      <c r="P236" s="11">
        <f t="shared" si="33"/>
        <v>3185340.395</v>
      </c>
      <c r="Q236" s="19">
        <f t="shared" si="34"/>
        <v>6370680.79</v>
      </c>
    </row>
    <row r="237" spans="1:17" x14ac:dyDescent="0.5">
      <c r="A237" s="13" t="s">
        <v>248</v>
      </c>
      <c r="B237" s="14" t="s">
        <v>795</v>
      </c>
      <c r="C237" s="15" t="s">
        <v>796</v>
      </c>
      <c r="D237" s="16" t="s">
        <v>327</v>
      </c>
      <c r="E237" s="17">
        <v>0.5</v>
      </c>
      <c r="F237" s="18">
        <v>30564849</v>
      </c>
      <c r="G237" s="28">
        <f t="shared" si="35"/>
        <v>1273535.375</v>
      </c>
      <c r="H237" s="28">
        <f t="shared" si="27"/>
        <v>1273535.375</v>
      </c>
      <c r="I237" s="28">
        <f t="shared" si="35"/>
        <v>1273535.375</v>
      </c>
      <c r="J237" s="28">
        <f t="shared" si="28"/>
        <v>1273535.375</v>
      </c>
      <c r="K237" s="28">
        <f t="shared" si="35"/>
        <v>1273535.375</v>
      </c>
      <c r="L237" s="28">
        <f t="shared" si="29"/>
        <v>1273535.375</v>
      </c>
      <c r="M237" s="28">
        <f t="shared" si="32"/>
        <v>840533.34750000003</v>
      </c>
      <c r="N237" s="28">
        <f t="shared" si="30"/>
        <v>840533.34750000003</v>
      </c>
      <c r="O237" s="11">
        <f t="shared" si="33"/>
        <v>4661139.4725000001</v>
      </c>
      <c r="P237" s="11">
        <f t="shared" si="33"/>
        <v>4661139.4725000001</v>
      </c>
      <c r="Q237" s="19">
        <f t="shared" si="34"/>
        <v>9322278.9450000003</v>
      </c>
    </row>
    <row r="238" spans="1:17" x14ac:dyDescent="0.5">
      <c r="A238" s="13" t="s">
        <v>249</v>
      </c>
      <c r="B238" s="14" t="s">
        <v>797</v>
      </c>
      <c r="C238" s="15" t="s">
        <v>798</v>
      </c>
      <c r="D238" s="16" t="s">
        <v>327</v>
      </c>
      <c r="E238" s="17">
        <v>0.5</v>
      </c>
      <c r="F238" s="18">
        <v>14100000</v>
      </c>
      <c r="G238" s="28">
        <f t="shared" si="35"/>
        <v>587500</v>
      </c>
      <c r="H238" s="28">
        <f t="shared" si="27"/>
        <v>587500</v>
      </c>
      <c r="I238" s="28">
        <f t="shared" si="35"/>
        <v>587500</v>
      </c>
      <c r="J238" s="28">
        <f t="shared" si="28"/>
        <v>587500</v>
      </c>
      <c r="K238" s="28">
        <f t="shared" si="35"/>
        <v>587500</v>
      </c>
      <c r="L238" s="28">
        <f t="shared" si="29"/>
        <v>587500</v>
      </c>
      <c r="M238" s="28">
        <f t="shared" si="32"/>
        <v>387750</v>
      </c>
      <c r="N238" s="28">
        <f t="shared" si="30"/>
        <v>387750</v>
      </c>
      <c r="O238" s="11">
        <f t="shared" si="33"/>
        <v>2150250</v>
      </c>
      <c r="P238" s="11">
        <f t="shared" si="33"/>
        <v>2150250</v>
      </c>
      <c r="Q238" s="19">
        <f t="shared" si="34"/>
        <v>4300500</v>
      </c>
    </row>
    <row r="239" spans="1:17" x14ac:dyDescent="0.5">
      <c r="A239" s="13" t="s">
        <v>250</v>
      </c>
      <c r="B239" s="14" t="s">
        <v>799</v>
      </c>
      <c r="C239" s="15" t="s">
        <v>800</v>
      </c>
      <c r="D239" s="16" t="s">
        <v>327</v>
      </c>
      <c r="E239" s="17">
        <v>0.5</v>
      </c>
      <c r="F239" s="18">
        <v>20379168</v>
      </c>
      <c r="G239" s="28">
        <f t="shared" si="35"/>
        <v>849132</v>
      </c>
      <c r="H239" s="28">
        <f t="shared" si="27"/>
        <v>849132</v>
      </c>
      <c r="I239" s="28">
        <f t="shared" si="35"/>
        <v>849132</v>
      </c>
      <c r="J239" s="28">
        <f t="shared" si="28"/>
        <v>849132</v>
      </c>
      <c r="K239" s="28">
        <f t="shared" si="35"/>
        <v>849132</v>
      </c>
      <c r="L239" s="28">
        <f t="shared" si="29"/>
        <v>849132</v>
      </c>
      <c r="M239" s="28">
        <f t="shared" si="32"/>
        <v>560427.12</v>
      </c>
      <c r="N239" s="28">
        <f t="shared" si="30"/>
        <v>560427.12</v>
      </c>
      <c r="O239" s="11">
        <f t="shared" si="33"/>
        <v>3107823.12</v>
      </c>
      <c r="P239" s="11">
        <f t="shared" si="33"/>
        <v>3107823.12</v>
      </c>
      <c r="Q239" s="19">
        <f t="shared" si="34"/>
        <v>6215646.2400000002</v>
      </c>
    </row>
    <row r="240" spans="1:17" x14ac:dyDescent="0.5">
      <c r="A240" s="13" t="s">
        <v>251</v>
      </c>
      <c r="B240" s="14" t="s">
        <v>801</v>
      </c>
      <c r="C240" s="15" t="s">
        <v>802</v>
      </c>
      <c r="D240" s="16" t="s">
        <v>327</v>
      </c>
      <c r="E240" s="17">
        <v>0.5</v>
      </c>
      <c r="F240" s="18">
        <v>13151460</v>
      </c>
      <c r="G240" s="28">
        <f t="shared" si="35"/>
        <v>547977.5</v>
      </c>
      <c r="H240" s="28">
        <f t="shared" si="27"/>
        <v>547977.5</v>
      </c>
      <c r="I240" s="28">
        <f t="shared" si="35"/>
        <v>547977.5</v>
      </c>
      <c r="J240" s="28">
        <f t="shared" si="28"/>
        <v>547977.5</v>
      </c>
      <c r="K240" s="28">
        <f t="shared" si="35"/>
        <v>547977.5</v>
      </c>
      <c r="L240" s="28">
        <f t="shared" si="29"/>
        <v>547977.5</v>
      </c>
      <c r="M240" s="28">
        <f t="shared" si="32"/>
        <v>361665.15</v>
      </c>
      <c r="N240" s="28">
        <f t="shared" si="30"/>
        <v>361665.15</v>
      </c>
      <c r="O240" s="11">
        <f t="shared" si="33"/>
        <v>2005597.65</v>
      </c>
      <c r="P240" s="11">
        <f t="shared" si="33"/>
        <v>2005597.65</v>
      </c>
      <c r="Q240" s="19">
        <f t="shared" si="34"/>
        <v>4011195.3</v>
      </c>
    </row>
    <row r="241" spans="1:17" x14ac:dyDescent="0.5">
      <c r="A241" s="13" t="s">
        <v>252</v>
      </c>
      <c r="B241" s="14" t="s">
        <v>803</v>
      </c>
      <c r="C241" s="15" t="s">
        <v>804</v>
      </c>
      <c r="D241" s="16" t="s">
        <v>327</v>
      </c>
      <c r="E241" s="17">
        <v>0.5</v>
      </c>
      <c r="F241" s="18">
        <v>21313326</v>
      </c>
      <c r="G241" s="28">
        <f t="shared" si="35"/>
        <v>888055.25</v>
      </c>
      <c r="H241" s="28">
        <f t="shared" si="27"/>
        <v>888055.25</v>
      </c>
      <c r="I241" s="28">
        <f t="shared" si="35"/>
        <v>888055.25</v>
      </c>
      <c r="J241" s="28">
        <f t="shared" si="28"/>
        <v>888055.25</v>
      </c>
      <c r="K241" s="28">
        <f t="shared" si="35"/>
        <v>888055.25</v>
      </c>
      <c r="L241" s="28">
        <f t="shared" si="29"/>
        <v>888055.25</v>
      </c>
      <c r="M241" s="28">
        <f t="shared" si="32"/>
        <v>586116.46500000008</v>
      </c>
      <c r="N241" s="28">
        <f t="shared" si="30"/>
        <v>586116.46500000008</v>
      </c>
      <c r="O241" s="11">
        <f t="shared" si="33"/>
        <v>3250282.2149999999</v>
      </c>
      <c r="P241" s="11">
        <f t="shared" si="33"/>
        <v>3250282.2149999999</v>
      </c>
      <c r="Q241" s="19">
        <f t="shared" si="34"/>
        <v>6500564.4299999997</v>
      </c>
    </row>
    <row r="242" spans="1:17" x14ac:dyDescent="0.5">
      <c r="A242" s="13" t="s">
        <v>253</v>
      </c>
      <c r="B242" s="14" t="s">
        <v>805</v>
      </c>
      <c r="C242" s="15" t="s">
        <v>806</v>
      </c>
      <c r="D242" s="16" t="s">
        <v>327</v>
      </c>
      <c r="E242" s="17">
        <v>0.5</v>
      </c>
      <c r="F242" s="18">
        <v>7919170</v>
      </c>
      <c r="G242" s="28">
        <f t="shared" si="35"/>
        <v>329965.41666666669</v>
      </c>
      <c r="H242" s="28">
        <f t="shared" si="27"/>
        <v>329965.41666666669</v>
      </c>
      <c r="I242" s="28">
        <f t="shared" si="35"/>
        <v>329965.41666666669</v>
      </c>
      <c r="J242" s="28">
        <f t="shared" si="28"/>
        <v>329965.41666666669</v>
      </c>
      <c r="K242" s="28">
        <f t="shared" si="35"/>
        <v>329965.41666666669</v>
      </c>
      <c r="L242" s="28">
        <f t="shared" si="29"/>
        <v>329965.41666666669</v>
      </c>
      <c r="M242" s="28">
        <f t="shared" si="32"/>
        <v>217777.17500000002</v>
      </c>
      <c r="N242" s="28">
        <f t="shared" si="30"/>
        <v>217777.17500000002</v>
      </c>
      <c r="O242" s="11">
        <f t="shared" si="33"/>
        <v>1207673.425</v>
      </c>
      <c r="P242" s="11">
        <f t="shared" si="33"/>
        <v>1207673.425</v>
      </c>
      <c r="Q242" s="19">
        <f t="shared" si="34"/>
        <v>2415346.85</v>
      </c>
    </row>
    <row r="243" spans="1:17" x14ac:dyDescent="0.5">
      <c r="A243" s="13" t="s">
        <v>254</v>
      </c>
      <c r="B243" s="14" t="s">
        <v>807</v>
      </c>
      <c r="C243" s="15" t="s">
        <v>808</v>
      </c>
      <c r="D243" s="16" t="s">
        <v>347</v>
      </c>
      <c r="E243" s="17">
        <v>0.5</v>
      </c>
      <c r="F243" s="18">
        <v>13590000</v>
      </c>
      <c r="G243" s="28">
        <f t="shared" si="35"/>
        <v>566250</v>
      </c>
      <c r="H243" s="28">
        <f t="shared" si="27"/>
        <v>566250</v>
      </c>
      <c r="I243" s="28">
        <f t="shared" si="35"/>
        <v>566250</v>
      </c>
      <c r="J243" s="28">
        <f t="shared" si="28"/>
        <v>566250</v>
      </c>
      <c r="K243" s="28">
        <f t="shared" si="35"/>
        <v>566250</v>
      </c>
      <c r="L243" s="28">
        <f t="shared" si="29"/>
        <v>566250</v>
      </c>
      <c r="M243" s="28">
        <f t="shared" si="32"/>
        <v>373725</v>
      </c>
      <c r="N243" s="28">
        <f t="shared" si="30"/>
        <v>373725</v>
      </c>
      <c r="O243" s="11">
        <f t="shared" si="33"/>
        <v>2072475</v>
      </c>
      <c r="P243" s="11">
        <f t="shared" si="33"/>
        <v>2072475</v>
      </c>
      <c r="Q243" s="19">
        <f t="shared" si="34"/>
        <v>4144950</v>
      </c>
    </row>
    <row r="244" spans="1:17" x14ac:dyDescent="0.5">
      <c r="A244" s="13" t="s">
        <v>255</v>
      </c>
      <c r="B244" s="14" t="s">
        <v>809</v>
      </c>
      <c r="C244" s="15" t="s">
        <v>810</v>
      </c>
      <c r="D244" s="16" t="s">
        <v>358</v>
      </c>
      <c r="E244" s="17">
        <v>0.5</v>
      </c>
      <c r="F244" s="18">
        <v>52558260</v>
      </c>
      <c r="G244" s="28">
        <f t="shared" si="35"/>
        <v>2189927.5</v>
      </c>
      <c r="H244" s="28">
        <f t="shared" si="27"/>
        <v>2189927.5</v>
      </c>
      <c r="I244" s="28">
        <f t="shared" si="35"/>
        <v>2189927.5</v>
      </c>
      <c r="J244" s="28">
        <f t="shared" si="28"/>
        <v>2189927.5</v>
      </c>
      <c r="K244" s="28">
        <f t="shared" si="35"/>
        <v>2189927.5</v>
      </c>
      <c r="L244" s="28">
        <f t="shared" si="29"/>
        <v>2189927.5</v>
      </c>
      <c r="M244" s="28">
        <f t="shared" si="32"/>
        <v>1445352.1500000001</v>
      </c>
      <c r="N244" s="28">
        <f t="shared" si="30"/>
        <v>1445352.1500000001</v>
      </c>
      <c r="O244" s="11">
        <f t="shared" si="33"/>
        <v>8015134.6500000004</v>
      </c>
      <c r="P244" s="11">
        <f t="shared" si="33"/>
        <v>8015134.6500000004</v>
      </c>
      <c r="Q244" s="19">
        <f t="shared" si="34"/>
        <v>16030269.300000001</v>
      </c>
    </row>
    <row r="245" spans="1:17" x14ac:dyDescent="0.5">
      <c r="A245" s="13" t="s">
        <v>256</v>
      </c>
      <c r="B245" s="14" t="s">
        <v>811</v>
      </c>
      <c r="C245" s="15" t="s">
        <v>812</v>
      </c>
      <c r="D245" s="16" t="s">
        <v>358</v>
      </c>
      <c r="E245" s="17">
        <v>0.5</v>
      </c>
      <c r="F245" s="18">
        <v>25389879</v>
      </c>
      <c r="G245" s="28">
        <f t="shared" si="35"/>
        <v>1057911.625</v>
      </c>
      <c r="H245" s="28">
        <f t="shared" si="27"/>
        <v>1057911.625</v>
      </c>
      <c r="I245" s="28">
        <f t="shared" si="35"/>
        <v>1057911.625</v>
      </c>
      <c r="J245" s="28">
        <f t="shared" si="28"/>
        <v>1057911.625</v>
      </c>
      <c r="K245" s="28">
        <f t="shared" si="35"/>
        <v>1057911.625</v>
      </c>
      <c r="L245" s="28">
        <f t="shared" si="29"/>
        <v>1057911.625</v>
      </c>
      <c r="M245" s="28">
        <f t="shared" si="32"/>
        <v>698221.67249999999</v>
      </c>
      <c r="N245" s="28">
        <f t="shared" si="30"/>
        <v>698221.67249999999</v>
      </c>
      <c r="O245" s="11">
        <f t="shared" si="33"/>
        <v>3871956.5474999999</v>
      </c>
      <c r="P245" s="11">
        <f t="shared" si="33"/>
        <v>3871956.5474999999</v>
      </c>
      <c r="Q245" s="19">
        <f t="shared" si="34"/>
        <v>7743913.0949999997</v>
      </c>
    </row>
    <row r="246" spans="1:17" x14ac:dyDescent="0.5">
      <c r="A246" s="13" t="s">
        <v>257</v>
      </c>
      <c r="B246" s="14" t="s">
        <v>813</v>
      </c>
      <c r="C246" s="15" t="s">
        <v>814</v>
      </c>
      <c r="D246" s="16" t="s">
        <v>417</v>
      </c>
      <c r="E246" s="17">
        <v>0.66999999999999993</v>
      </c>
      <c r="F246" s="18">
        <v>89683134</v>
      </c>
      <c r="G246" s="28">
        <f t="shared" si="35"/>
        <v>5007308.3149999995</v>
      </c>
      <c r="H246" s="28">
        <f t="shared" si="27"/>
        <v>2466286.1850000005</v>
      </c>
      <c r="I246" s="28">
        <f t="shared" si="35"/>
        <v>5007308.3149999995</v>
      </c>
      <c r="J246" s="28">
        <f t="shared" si="28"/>
        <v>2466286.1850000005</v>
      </c>
      <c r="K246" s="28">
        <f t="shared" si="35"/>
        <v>5007308.3149999995</v>
      </c>
      <c r="L246" s="28">
        <f t="shared" si="29"/>
        <v>2466286.1850000005</v>
      </c>
      <c r="M246" s="28">
        <f t="shared" si="32"/>
        <v>3304823.4878999996</v>
      </c>
      <c r="N246" s="28">
        <f t="shared" si="30"/>
        <v>1627748.8821000005</v>
      </c>
      <c r="O246" s="11">
        <f t="shared" si="33"/>
        <v>18326748.432899997</v>
      </c>
      <c r="P246" s="11">
        <f t="shared" si="33"/>
        <v>9026607.4371000025</v>
      </c>
      <c r="Q246" s="19">
        <f t="shared" si="34"/>
        <v>27353355.869999997</v>
      </c>
    </row>
    <row r="247" spans="1:17" x14ac:dyDescent="0.5">
      <c r="A247" s="13" t="s">
        <v>258</v>
      </c>
      <c r="B247" s="14" t="s">
        <v>815</v>
      </c>
      <c r="C247" s="15" t="s">
        <v>816</v>
      </c>
      <c r="D247" s="16" t="s">
        <v>327</v>
      </c>
      <c r="E247" s="17">
        <v>0.5</v>
      </c>
      <c r="F247" s="18">
        <v>16000000</v>
      </c>
      <c r="G247" s="28">
        <f t="shared" si="35"/>
        <v>666666.66666666663</v>
      </c>
      <c r="H247" s="28">
        <f t="shared" si="27"/>
        <v>666666.66666666663</v>
      </c>
      <c r="I247" s="28">
        <f t="shared" si="35"/>
        <v>666666.66666666663</v>
      </c>
      <c r="J247" s="28">
        <f t="shared" si="28"/>
        <v>666666.66666666663</v>
      </c>
      <c r="K247" s="28">
        <f t="shared" si="35"/>
        <v>666666.66666666663</v>
      </c>
      <c r="L247" s="28">
        <f t="shared" si="29"/>
        <v>666666.66666666663</v>
      </c>
      <c r="M247" s="28">
        <f t="shared" si="32"/>
        <v>440000</v>
      </c>
      <c r="N247" s="28">
        <f t="shared" si="30"/>
        <v>440000</v>
      </c>
      <c r="O247" s="11">
        <f t="shared" si="33"/>
        <v>2440000</v>
      </c>
      <c r="P247" s="11">
        <f t="shared" si="33"/>
        <v>2440000</v>
      </c>
      <c r="Q247" s="19">
        <f t="shared" si="34"/>
        <v>4880000</v>
      </c>
    </row>
    <row r="248" spans="1:17" x14ac:dyDescent="0.5">
      <c r="A248" s="13" t="s">
        <v>259</v>
      </c>
      <c r="B248" s="14" t="s">
        <v>817</v>
      </c>
      <c r="C248" s="15" t="s">
        <v>818</v>
      </c>
      <c r="D248" s="16" t="s">
        <v>327</v>
      </c>
      <c r="E248" s="17">
        <v>0.5</v>
      </c>
      <c r="F248" s="18">
        <v>32578317</v>
      </c>
      <c r="G248" s="28">
        <f t="shared" si="35"/>
        <v>1357429.875</v>
      </c>
      <c r="H248" s="28">
        <f t="shared" si="27"/>
        <v>1357429.875</v>
      </c>
      <c r="I248" s="28">
        <f t="shared" si="35"/>
        <v>1357429.875</v>
      </c>
      <c r="J248" s="28">
        <f t="shared" si="28"/>
        <v>1357429.875</v>
      </c>
      <c r="K248" s="28">
        <f t="shared" si="35"/>
        <v>1357429.875</v>
      </c>
      <c r="L248" s="28">
        <f t="shared" si="29"/>
        <v>1357429.875</v>
      </c>
      <c r="M248" s="28">
        <f t="shared" si="32"/>
        <v>895903.71750000003</v>
      </c>
      <c r="N248" s="28">
        <f t="shared" si="30"/>
        <v>895903.71750000003</v>
      </c>
      <c r="O248" s="11">
        <f t="shared" si="33"/>
        <v>4968193.3425000003</v>
      </c>
      <c r="P248" s="11">
        <f t="shared" si="33"/>
        <v>4968193.3425000003</v>
      </c>
      <c r="Q248" s="19">
        <f t="shared" si="34"/>
        <v>9936386.6850000005</v>
      </c>
    </row>
    <row r="249" spans="1:17" x14ac:dyDescent="0.5">
      <c r="A249" s="13" t="s">
        <v>260</v>
      </c>
      <c r="B249" s="14" t="s">
        <v>819</v>
      </c>
      <c r="C249" s="15" t="s">
        <v>820</v>
      </c>
      <c r="D249" s="16" t="s">
        <v>347</v>
      </c>
      <c r="E249" s="17">
        <v>1</v>
      </c>
      <c r="F249" s="18">
        <v>21204000</v>
      </c>
      <c r="G249" s="28">
        <f t="shared" si="35"/>
        <v>1767000</v>
      </c>
      <c r="H249" s="28">
        <f t="shared" si="27"/>
        <v>0</v>
      </c>
      <c r="I249" s="28">
        <f t="shared" si="35"/>
        <v>1767000</v>
      </c>
      <c r="J249" s="28">
        <f t="shared" si="28"/>
        <v>0</v>
      </c>
      <c r="K249" s="28">
        <f t="shared" si="35"/>
        <v>1767000</v>
      </c>
      <c r="L249" s="28">
        <f t="shared" si="29"/>
        <v>0</v>
      </c>
      <c r="M249" s="28">
        <f t="shared" si="32"/>
        <v>1166220</v>
      </c>
      <c r="N249" s="28">
        <f t="shared" si="30"/>
        <v>0</v>
      </c>
      <c r="O249" s="11">
        <f t="shared" si="33"/>
        <v>6467220</v>
      </c>
      <c r="P249" s="11">
        <f t="shared" si="33"/>
        <v>0</v>
      </c>
      <c r="Q249" s="19">
        <f t="shared" si="34"/>
        <v>6467220</v>
      </c>
    </row>
    <row r="250" spans="1:17" x14ac:dyDescent="0.5">
      <c r="A250" s="13" t="s">
        <v>261</v>
      </c>
      <c r="B250" s="14" t="s">
        <v>821</v>
      </c>
      <c r="C250" s="15" t="s">
        <v>822</v>
      </c>
      <c r="D250" s="16" t="s">
        <v>327</v>
      </c>
      <c r="E250" s="17">
        <v>0.5</v>
      </c>
      <c r="F250" s="18">
        <v>23000802</v>
      </c>
      <c r="G250" s="28">
        <f t="shared" si="35"/>
        <v>958366.75</v>
      </c>
      <c r="H250" s="28">
        <f t="shared" si="27"/>
        <v>958366.75</v>
      </c>
      <c r="I250" s="28">
        <f t="shared" si="35"/>
        <v>958366.75</v>
      </c>
      <c r="J250" s="28">
        <f t="shared" si="28"/>
        <v>958366.75</v>
      </c>
      <c r="K250" s="28">
        <f t="shared" si="35"/>
        <v>958366.75</v>
      </c>
      <c r="L250" s="28">
        <f t="shared" si="29"/>
        <v>958366.75</v>
      </c>
      <c r="M250" s="28">
        <f t="shared" si="32"/>
        <v>632522.05500000005</v>
      </c>
      <c r="N250" s="28">
        <f t="shared" si="30"/>
        <v>632522.05500000005</v>
      </c>
      <c r="O250" s="11">
        <f t="shared" si="33"/>
        <v>3507622.3050000002</v>
      </c>
      <c r="P250" s="11">
        <f t="shared" si="33"/>
        <v>3507622.3050000002</v>
      </c>
      <c r="Q250" s="19">
        <f t="shared" si="34"/>
        <v>7015244.6100000003</v>
      </c>
    </row>
    <row r="251" spans="1:17" x14ac:dyDescent="0.5">
      <c r="A251" s="13" t="s">
        <v>262</v>
      </c>
      <c r="B251" s="14" t="s">
        <v>823</v>
      </c>
      <c r="C251" s="15" t="s">
        <v>824</v>
      </c>
      <c r="D251" s="16" t="s">
        <v>327</v>
      </c>
      <c r="E251" s="17">
        <v>0.5</v>
      </c>
      <c r="F251" s="18">
        <v>11558382</v>
      </c>
      <c r="G251" s="28">
        <f t="shared" si="35"/>
        <v>481599.25</v>
      </c>
      <c r="H251" s="28">
        <f t="shared" si="27"/>
        <v>481599.25</v>
      </c>
      <c r="I251" s="28">
        <f t="shared" si="35"/>
        <v>481599.25</v>
      </c>
      <c r="J251" s="28">
        <f t="shared" si="28"/>
        <v>481599.25</v>
      </c>
      <c r="K251" s="28">
        <f t="shared" si="35"/>
        <v>481599.25</v>
      </c>
      <c r="L251" s="28">
        <f t="shared" si="29"/>
        <v>481599.25</v>
      </c>
      <c r="M251" s="28">
        <f t="shared" si="32"/>
        <v>317855.505</v>
      </c>
      <c r="N251" s="28">
        <f t="shared" si="30"/>
        <v>317855.505</v>
      </c>
      <c r="O251" s="11">
        <f t="shared" si="33"/>
        <v>1762653.2549999999</v>
      </c>
      <c r="P251" s="11">
        <f t="shared" si="33"/>
        <v>1762653.2549999999</v>
      </c>
      <c r="Q251" s="19">
        <f t="shared" si="34"/>
        <v>3525306.51</v>
      </c>
    </row>
    <row r="252" spans="1:17" x14ac:dyDescent="0.5">
      <c r="A252" s="13" t="s">
        <v>263</v>
      </c>
      <c r="B252" s="14" t="s">
        <v>825</v>
      </c>
      <c r="C252" s="15" t="s">
        <v>826</v>
      </c>
      <c r="D252" s="16" t="s">
        <v>327</v>
      </c>
      <c r="E252" s="17">
        <v>0.5</v>
      </c>
      <c r="F252" s="18">
        <v>21823863</v>
      </c>
      <c r="G252" s="28">
        <f t="shared" si="35"/>
        <v>909327.625</v>
      </c>
      <c r="H252" s="28">
        <f t="shared" si="27"/>
        <v>909327.625</v>
      </c>
      <c r="I252" s="28">
        <f t="shared" si="35"/>
        <v>909327.625</v>
      </c>
      <c r="J252" s="28">
        <f t="shared" si="28"/>
        <v>909327.625</v>
      </c>
      <c r="K252" s="28">
        <f t="shared" si="35"/>
        <v>909327.625</v>
      </c>
      <c r="L252" s="28">
        <f t="shared" si="29"/>
        <v>909327.625</v>
      </c>
      <c r="M252" s="28">
        <f t="shared" si="32"/>
        <v>600156.23250000004</v>
      </c>
      <c r="N252" s="28">
        <f t="shared" si="30"/>
        <v>600156.23250000004</v>
      </c>
      <c r="O252" s="11">
        <f t="shared" si="33"/>
        <v>3328139.1074999999</v>
      </c>
      <c r="P252" s="11">
        <f t="shared" si="33"/>
        <v>3328139.1074999999</v>
      </c>
      <c r="Q252" s="19">
        <f t="shared" si="34"/>
        <v>6656278.2149999999</v>
      </c>
    </row>
    <row r="253" spans="1:17" x14ac:dyDescent="0.5">
      <c r="A253" s="13" t="s">
        <v>264</v>
      </c>
      <c r="B253" s="14" t="s">
        <v>827</v>
      </c>
      <c r="C253" s="15" t="s">
        <v>828</v>
      </c>
      <c r="D253" s="16" t="s">
        <v>347</v>
      </c>
      <c r="E253" s="17">
        <v>1</v>
      </c>
      <c r="F253" s="18">
        <v>43876000</v>
      </c>
      <c r="G253" s="28">
        <f t="shared" si="35"/>
        <v>3656333.3333333335</v>
      </c>
      <c r="H253" s="28">
        <f t="shared" si="27"/>
        <v>0</v>
      </c>
      <c r="I253" s="28">
        <f t="shared" si="35"/>
        <v>3656333.3333333335</v>
      </c>
      <c r="J253" s="28">
        <f t="shared" si="28"/>
        <v>0</v>
      </c>
      <c r="K253" s="28">
        <f t="shared" si="35"/>
        <v>3656333.3333333335</v>
      </c>
      <c r="L253" s="28">
        <f t="shared" si="29"/>
        <v>0</v>
      </c>
      <c r="M253" s="28">
        <f t="shared" si="32"/>
        <v>2413180</v>
      </c>
      <c r="N253" s="28">
        <f t="shared" si="30"/>
        <v>0</v>
      </c>
      <c r="O253" s="11">
        <f t="shared" si="33"/>
        <v>13382180</v>
      </c>
      <c r="P253" s="11">
        <f t="shared" si="33"/>
        <v>0</v>
      </c>
      <c r="Q253" s="19">
        <f t="shared" si="34"/>
        <v>13382180</v>
      </c>
    </row>
    <row r="254" spans="1:17" x14ac:dyDescent="0.5">
      <c r="A254" s="13" t="s">
        <v>265</v>
      </c>
      <c r="B254" s="14" t="s">
        <v>829</v>
      </c>
      <c r="C254" s="15" t="s">
        <v>830</v>
      </c>
      <c r="D254" s="16" t="s">
        <v>358</v>
      </c>
      <c r="E254" s="17">
        <v>0.5</v>
      </c>
      <c r="F254" s="18">
        <v>33787434</v>
      </c>
      <c r="G254" s="28">
        <f t="shared" si="35"/>
        <v>1407809.75</v>
      </c>
      <c r="H254" s="28">
        <f t="shared" si="27"/>
        <v>1407809.75</v>
      </c>
      <c r="I254" s="28">
        <f t="shared" si="35"/>
        <v>1407809.75</v>
      </c>
      <c r="J254" s="28">
        <f t="shared" si="28"/>
        <v>1407809.75</v>
      </c>
      <c r="K254" s="28">
        <f t="shared" si="35"/>
        <v>1407809.75</v>
      </c>
      <c r="L254" s="28">
        <f t="shared" si="29"/>
        <v>1407809.75</v>
      </c>
      <c r="M254" s="28">
        <f t="shared" si="32"/>
        <v>929154.43500000006</v>
      </c>
      <c r="N254" s="28">
        <f t="shared" si="30"/>
        <v>929154.43500000006</v>
      </c>
      <c r="O254" s="11">
        <f t="shared" si="33"/>
        <v>5152583.6850000005</v>
      </c>
      <c r="P254" s="11">
        <f t="shared" si="33"/>
        <v>5152583.6850000005</v>
      </c>
      <c r="Q254" s="19">
        <f t="shared" si="34"/>
        <v>10305167.370000001</v>
      </c>
    </row>
    <row r="255" spans="1:17" x14ac:dyDescent="0.5">
      <c r="A255" s="13" t="s">
        <v>266</v>
      </c>
      <c r="B255" s="14" t="s">
        <v>831</v>
      </c>
      <c r="C255" s="15" t="s">
        <v>832</v>
      </c>
      <c r="D255" s="16" t="s">
        <v>358</v>
      </c>
      <c r="E255" s="17">
        <v>0.5</v>
      </c>
      <c r="F255" s="18">
        <v>44875585</v>
      </c>
      <c r="G255" s="28">
        <f t="shared" si="35"/>
        <v>1869816.0416666667</v>
      </c>
      <c r="H255" s="28">
        <f t="shared" si="27"/>
        <v>1869816.0416666667</v>
      </c>
      <c r="I255" s="28">
        <f t="shared" si="35"/>
        <v>1869816.0416666667</v>
      </c>
      <c r="J255" s="28">
        <f t="shared" si="28"/>
        <v>1869816.0416666667</v>
      </c>
      <c r="K255" s="28">
        <f t="shared" si="35"/>
        <v>1869816.0416666667</v>
      </c>
      <c r="L255" s="28">
        <f t="shared" si="29"/>
        <v>1869816.0416666667</v>
      </c>
      <c r="M255" s="28">
        <f t="shared" si="32"/>
        <v>1234078.5875000001</v>
      </c>
      <c r="N255" s="28">
        <f t="shared" si="30"/>
        <v>1234078.5875000001</v>
      </c>
      <c r="O255" s="11">
        <f t="shared" si="33"/>
        <v>6843526.7125000004</v>
      </c>
      <c r="P255" s="11">
        <f t="shared" si="33"/>
        <v>6843526.7125000004</v>
      </c>
      <c r="Q255" s="19">
        <f t="shared" si="34"/>
        <v>13687053.425000001</v>
      </c>
    </row>
    <row r="256" spans="1:17" x14ac:dyDescent="0.5">
      <c r="A256" s="13" t="s">
        <v>267</v>
      </c>
      <c r="B256" s="14" t="s">
        <v>833</v>
      </c>
      <c r="C256" s="15" t="s">
        <v>834</v>
      </c>
      <c r="D256" s="16" t="s">
        <v>327</v>
      </c>
      <c r="E256" s="17">
        <v>0.5</v>
      </c>
      <c r="F256" s="18">
        <v>29779898</v>
      </c>
      <c r="G256" s="28">
        <f t="shared" si="35"/>
        <v>1240829.0833333333</v>
      </c>
      <c r="H256" s="28">
        <f t="shared" si="27"/>
        <v>1240829.0833333333</v>
      </c>
      <c r="I256" s="28">
        <f t="shared" si="35"/>
        <v>1240829.0833333333</v>
      </c>
      <c r="J256" s="28">
        <f t="shared" si="28"/>
        <v>1240829.0833333333</v>
      </c>
      <c r="K256" s="28">
        <f t="shared" si="35"/>
        <v>1240829.0833333333</v>
      </c>
      <c r="L256" s="28">
        <f t="shared" si="29"/>
        <v>1240829.0833333333</v>
      </c>
      <c r="M256" s="28">
        <f t="shared" si="32"/>
        <v>818947.19499999995</v>
      </c>
      <c r="N256" s="28">
        <f t="shared" si="30"/>
        <v>818947.19499999995</v>
      </c>
      <c r="O256" s="11">
        <f t="shared" si="33"/>
        <v>4541434.4450000003</v>
      </c>
      <c r="P256" s="11">
        <f t="shared" si="33"/>
        <v>4541434.4450000003</v>
      </c>
      <c r="Q256" s="19">
        <f t="shared" si="34"/>
        <v>9082868.8900000006</v>
      </c>
    </row>
    <row r="257" spans="1:17" x14ac:dyDescent="0.5">
      <c r="A257" s="13" t="s">
        <v>268</v>
      </c>
      <c r="B257" s="14" t="s">
        <v>835</v>
      </c>
      <c r="C257" s="15" t="s">
        <v>836</v>
      </c>
      <c r="D257" s="16" t="s">
        <v>327</v>
      </c>
      <c r="E257" s="17">
        <v>0.5</v>
      </c>
      <c r="F257" s="18">
        <v>11737047</v>
      </c>
      <c r="G257" s="28">
        <f t="shared" si="35"/>
        <v>489043.625</v>
      </c>
      <c r="H257" s="28">
        <f t="shared" si="27"/>
        <v>489043.625</v>
      </c>
      <c r="I257" s="28">
        <f t="shared" si="35"/>
        <v>489043.625</v>
      </c>
      <c r="J257" s="28">
        <f t="shared" si="28"/>
        <v>489043.625</v>
      </c>
      <c r="K257" s="28">
        <f t="shared" si="35"/>
        <v>489043.625</v>
      </c>
      <c r="L257" s="28">
        <f t="shared" si="29"/>
        <v>489043.625</v>
      </c>
      <c r="M257" s="28">
        <f t="shared" si="32"/>
        <v>322768.79250000004</v>
      </c>
      <c r="N257" s="28">
        <f t="shared" si="30"/>
        <v>322768.79250000004</v>
      </c>
      <c r="O257" s="11">
        <f t="shared" si="33"/>
        <v>1789899.6675</v>
      </c>
      <c r="P257" s="11">
        <f t="shared" si="33"/>
        <v>1789899.6675</v>
      </c>
      <c r="Q257" s="19">
        <f t="shared" si="34"/>
        <v>3579799.335</v>
      </c>
    </row>
    <row r="258" spans="1:17" x14ac:dyDescent="0.5">
      <c r="A258" s="13" t="s">
        <v>269</v>
      </c>
      <c r="B258" s="14" t="s">
        <v>837</v>
      </c>
      <c r="C258" s="15" t="s">
        <v>838</v>
      </c>
      <c r="D258" s="16" t="s">
        <v>347</v>
      </c>
      <c r="E258" s="17">
        <v>0.5</v>
      </c>
      <c r="F258" s="18">
        <v>42005493</v>
      </c>
      <c r="G258" s="28">
        <f t="shared" si="35"/>
        <v>1750228.875</v>
      </c>
      <c r="H258" s="28">
        <f t="shared" si="27"/>
        <v>1750228.875</v>
      </c>
      <c r="I258" s="28">
        <f t="shared" si="35"/>
        <v>1750228.875</v>
      </c>
      <c r="J258" s="28">
        <f t="shared" si="28"/>
        <v>1750228.875</v>
      </c>
      <c r="K258" s="28">
        <f t="shared" si="35"/>
        <v>1750228.875</v>
      </c>
      <c r="L258" s="28">
        <f t="shared" si="29"/>
        <v>1750228.875</v>
      </c>
      <c r="M258" s="28">
        <f t="shared" si="32"/>
        <v>1155151.0575000001</v>
      </c>
      <c r="N258" s="28">
        <f t="shared" si="30"/>
        <v>1155151.0575000001</v>
      </c>
      <c r="O258" s="11">
        <f t="shared" si="33"/>
        <v>6405837.6825000001</v>
      </c>
      <c r="P258" s="11">
        <f t="shared" si="33"/>
        <v>6405837.6825000001</v>
      </c>
      <c r="Q258" s="19">
        <f t="shared" si="34"/>
        <v>12811675.365</v>
      </c>
    </row>
    <row r="259" spans="1:17" x14ac:dyDescent="0.5">
      <c r="A259" s="13" t="s">
        <v>270</v>
      </c>
      <c r="B259" s="14" t="s">
        <v>839</v>
      </c>
      <c r="C259" s="15" t="s">
        <v>840</v>
      </c>
      <c r="D259" s="16" t="s">
        <v>327</v>
      </c>
      <c r="E259" s="17">
        <v>0.5</v>
      </c>
      <c r="F259" s="18">
        <v>16394867</v>
      </c>
      <c r="G259" s="28">
        <f t="shared" si="35"/>
        <v>683119.45833333337</v>
      </c>
      <c r="H259" s="28">
        <f t="shared" si="27"/>
        <v>683119.45833333337</v>
      </c>
      <c r="I259" s="28">
        <f t="shared" si="35"/>
        <v>683119.45833333337</v>
      </c>
      <c r="J259" s="28">
        <f t="shared" si="28"/>
        <v>683119.45833333337</v>
      </c>
      <c r="K259" s="28">
        <f t="shared" si="35"/>
        <v>683119.45833333337</v>
      </c>
      <c r="L259" s="28">
        <f t="shared" si="29"/>
        <v>683119.45833333337</v>
      </c>
      <c r="M259" s="28">
        <f t="shared" si="32"/>
        <v>450858.84250000003</v>
      </c>
      <c r="N259" s="28">
        <f t="shared" si="30"/>
        <v>450858.84250000003</v>
      </c>
      <c r="O259" s="11">
        <f t="shared" si="33"/>
        <v>2500217.2175000003</v>
      </c>
      <c r="P259" s="11">
        <f t="shared" si="33"/>
        <v>2500217.2175000003</v>
      </c>
      <c r="Q259" s="19">
        <f t="shared" si="34"/>
        <v>5000434.4350000005</v>
      </c>
    </row>
    <row r="260" spans="1:17" x14ac:dyDescent="0.5">
      <c r="A260" s="13" t="s">
        <v>271</v>
      </c>
      <c r="B260" s="14" t="s">
        <v>841</v>
      </c>
      <c r="C260" s="15" t="s">
        <v>842</v>
      </c>
      <c r="D260" s="16" t="s">
        <v>342</v>
      </c>
      <c r="E260" s="17">
        <v>0.66999999999999993</v>
      </c>
      <c r="F260" s="18">
        <v>28386716</v>
      </c>
      <c r="G260" s="28">
        <f t="shared" si="35"/>
        <v>1584924.9766666663</v>
      </c>
      <c r="H260" s="28">
        <f t="shared" si="27"/>
        <v>780634.69000000006</v>
      </c>
      <c r="I260" s="28">
        <f t="shared" si="35"/>
        <v>1584924.9766666663</v>
      </c>
      <c r="J260" s="28">
        <f t="shared" si="28"/>
        <v>780634.69000000006</v>
      </c>
      <c r="K260" s="28">
        <f t="shared" si="35"/>
        <v>1584924.9766666663</v>
      </c>
      <c r="L260" s="28">
        <f t="shared" si="29"/>
        <v>780634.69000000006</v>
      </c>
      <c r="M260" s="28">
        <f t="shared" si="32"/>
        <v>1046050.4845999999</v>
      </c>
      <c r="N260" s="28">
        <f t="shared" si="30"/>
        <v>515218.89540000004</v>
      </c>
      <c r="O260" s="11">
        <f t="shared" si="33"/>
        <v>5800825.4145999989</v>
      </c>
      <c r="P260" s="11">
        <f t="shared" si="33"/>
        <v>2857122.9654000001</v>
      </c>
      <c r="Q260" s="19">
        <f t="shared" si="34"/>
        <v>8657948.379999999</v>
      </c>
    </row>
    <row r="261" spans="1:17" x14ac:dyDescent="0.5">
      <c r="A261" s="13" t="s">
        <v>272</v>
      </c>
      <c r="B261" s="14" t="s">
        <v>843</v>
      </c>
      <c r="C261" s="15" t="s">
        <v>844</v>
      </c>
      <c r="D261" s="16" t="s">
        <v>327</v>
      </c>
      <c r="E261" s="17">
        <v>0.5</v>
      </c>
      <c r="F261" s="18">
        <v>16307276</v>
      </c>
      <c r="G261" s="28">
        <f t="shared" si="35"/>
        <v>679469.83333333337</v>
      </c>
      <c r="H261" s="28">
        <f t="shared" ref="H261:H313" si="36">$F261/12*(1-$E261)</f>
        <v>679469.83333333337</v>
      </c>
      <c r="I261" s="28">
        <f t="shared" si="35"/>
        <v>679469.83333333337</v>
      </c>
      <c r="J261" s="28">
        <f t="shared" ref="J261:J313" si="37">$F261/12*(1-$E261)</f>
        <v>679469.83333333337</v>
      </c>
      <c r="K261" s="28">
        <f t="shared" si="35"/>
        <v>679469.83333333337</v>
      </c>
      <c r="L261" s="28">
        <f t="shared" ref="L261:L313" si="38">$F261/12*(1-$E261)</f>
        <v>679469.83333333337</v>
      </c>
      <c r="M261" s="28">
        <f t="shared" si="32"/>
        <v>448450.09</v>
      </c>
      <c r="N261" s="28">
        <f t="shared" ref="N261:N313" si="39">$F261/12*(1-$E261)*$T$2</f>
        <v>448450.09</v>
      </c>
      <c r="O261" s="11">
        <f t="shared" si="33"/>
        <v>2486859.59</v>
      </c>
      <c r="P261" s="11">
        <f t="shared" si="33"/>
        <v>2486859.59</v>
      </c>
      <c r="Q261" s="19">
        <f t="shared" si="34"/>
        <v>4973719.18</v>
      </c>
    </row>
    <row r="262" spans="1:17" x14ac:dyDescent="0.5">
      <c r="A262" s="13" t="s">
        <v>273</v>
      </c>
      <c r="B262" s="14" t="s">
        <v>845</v>
      </c>
      <c r="C262" s="15" t="s">
        <v>846</v>
      </c>
      <c r="D262" s="16" t="s">
        <v>358</v>
      </c>
      <c r="E262" s="17">
        <v>0.5</v>
      </c>
      <c r="F262" s="18">
        <v>48632066</v>
      </c>
      <c r="G262" s="28">
        <f t="shared" ref="G262:K293" si="40">$F262/12*$E262</f>
        <v>2026336.0833333333</v>
      </c>
      <c r="H262" s="28">
        <f t="shared" si="36"/>
        <v>2026336.0833333333</v>
      </c>
      <c r="I262" s="28">
        <f t="shared" si="40"/>
        <v>2026336.0833333333</v>
      </c>
      <c r="J262" s="28">
        <f t="shared" si="37"/>
        <v>2026336.0833333333</v>
      </c>
      <c r="K262" s="28">
        <f t="shared" si="40"/>
        <v>2026336.0833333333</v>
      </c>
      <c r="L262" s="28">
        <f t="shared" si="38"/>
        <v>2026336.0833333333</v>
      </c>
      <c r="M262" s="28">
        <f t="shared" ref="M262:M313" si="41">$F262/12*$E262*$T$2</f>
        <v>1337381.8149999999</v>
      </c>
      <c r="N262" s="28">
        <f t="shared" si="39"/>
        <v>1337381.8149999999</v>
      </c>
      <c r="O262" s="11">
        <f t="shared" ref="O262:P313" si="42">SUM(G262,I262,K262,M262)</f>
        <v>7416390.0649999995</v>
      </c>
      <c r="P262" s="11">
        <f t="shared" si="42"/>
        <v>7416390.0649999995</v>
      </c>
      <c r="Q262" s="19">
        <f t="shared" ref="Q262:Q313" si="43">SUM(O262:P262)</f>
        <v>14832780.129999999</v>
      </c>
    </row>
    <row r="263" spans="1:17" x14ac:dyDescent="0.5">
      <c r="A263" s="13" t="s">
        <v>274</v>
      </c>
      <c r="B263" s="14" t="s">
        <v>847</v>
      </c>
      <c r="C263" s="15" t="s">
        <v>848</v>
      </c>
      <c r="D263" s="16" t="s">
        <v>347</v>
      </c>
      <c r="E263" s="17">
        <v>1</v>
      </c>
      <c r="F263" s="18">
        <v>28855656</v>
      </c>
      <c r="G263" s="28">
        <f t="shared" si="40"/>
        <v>2404638</v>
      </c>
      <c r="H263" s="28">
        <f t="shared" si="36"/>
        <v>0</v>
      </c>
      <c r="I263" s="28">
        <f t="shared" si="40"/>
        <v>2404638</v>
      </c>
      <c r="J263" s="28">
        <f t="shared" si="37"/>
        <v>0</v>
      </c>
      <c r="K263" s="28">
        <f t="shared" si="40"/>
        <v>2404638</v>
      </c>
      <c r="L263" s="28">
        <f t="shared" si="38"/>
        <v>0</v>
      </c>
      <c r="M263" s="28">
        <f t="shared" si="41"/>
        <v>1587061.08</v>
      </c>
      <c r="N263" s="28">
        <f t="shared" si="39"/>
        <v>0</v>
      </c>
      <c r="O263" s="11">
        <f t="shared" si="42"/>
        <v>8800975.0800000001</v>
      </c>
      <c r="P263" s="11">
        <f t="shared" si="42"/>
        <v>0</v>
      </c>
      <c r="Q263" s="19">
        <f t="shared" si="43"/>
        <v>8800975.0800000001</v>
      </c>
    </row>
    <row r="264" spans="1:17" x14ac:dyDescent="0.5">
      <c r="A264" s="13" t="s">
        <v>275</v>
      </c>
      <c r="B264" s="14" t="s">
        <v>849</v>
      </c>
      <c r="C264" s="15" t="s">
        <v>850</v>
      </c>
      <c r="D264" s="16" t="s">
        <v>327</v>
      </c>
      <c r="E264" s="17">
        <v>0.5</v>
      </c>
      <c r="F264" s="18">
        <v>17692833</v>
      </c>
      <c r="G264" s="28">
        <f t="shared" si="40"/>
        <v>737201.375</v>
      </c>
      <c r="H264" s="28">
        <f t="shared" si="36"/>
        <v>737201.375</v>
      </c>
      <c r="I264" s="28">
        <f t="shared" si="40"/>
        <v>737201.375</v>
      </c>
      <c r="J264" s="28">
        <f t="shared" si="37"/>
        <v>737201.375</v>
      </c>
      <c r="K264" s="28">
        <f t="shared" si="40"/>
        <v>737201.375</v>
      </c>
      <c r="L264" s="28">
        <f t="shared" si="38"/>
        <v>737201.375</v>
      </c>
      <c r="M264" s="28">
        <f t="shared" si="41"/>
        <v>486552.90750000003</v>
      </c>
      <c r="N264" s="28">
        <f t="shared" si="39"/>
        <v>486552.90750000003</v>
      </c>
      <c r="O264" s="11">
        <f t="shared" si="42"/>
        <v>2698157.0325000002</v>
      </c>
      <c r="P264" s="11">
        <f t="shared" si="42"/>
        <v>2698157.0325000002</v>
      </c>
      <c r="Q264" s="19">
        <f t="shared" si="43"/>
        <v>5396314.0650000004</v>
      </c>
    </row>
    <row r="265" spans="1:17" x14ac:dyDescent="0.5">
      <c r="A265" s="13" t="s">
        <v>276</v>
      </c>
      <c r="B265" s="14" t="s">
        <v>851</v>
      </c>
      <c r="C265" s="15" t="s">
        <v>852</v>
      </c>
      <c r="D265" s="16" t="s">
        <v>327</v>
      </c>
      <c r="E265" s="17">
        <v>0.5</v>
      </c>
      <c r="F265" s="18">
        <v>12579874</v>
      </c>
      <c r="G265" s="28">
        <f t="shared" si="40"/>
        <v>524161.41666666669</v>
      </c>
      <c r="H265" s="28">
        <f t="shared" si="36"/>
        <v>524161.41666666669</v>
      </c>
      <c r="I265" s="28">
        <f t="shared" si="40"/>
        <v>524161.41666666669</v>
      </c>
      <c r="J265" s="28">
        <f t="shared" si="37"/>
        <v>524161.41666666669</v>
      </c>
      <c r="K265" s="28">
        <f t="shared" si="40"/>
        <v>524161.41666666669</v>
      </c>
      <c r="L265" s="28">
        <f t="shared" si="38"/>
        <v>524161.41666666669</v>
      </c>
      <c r="M265" s="28">
        <f t="shared" si="41"/>
        <v>345946.53500000003</v>
      </c>
      <c r="N265" s="28">
        <f t="shared" si="39"/>
        <v>345946.53500000003</v>
      </c>
      <c r="O265" s="11">
        <f t="shared" si="42"/>
        <v>1918430.7850000001</v>
      </c>
      <c r="P265" s="11">
        <f t="shared" si="42"/>
        <v>1918430.7850000001</v>
      </c>
      <c r="Q265" s="19">
        <f t="shared" si="43"/>
        <v>3836861.5700000003</v>
      </c>
    </row>
    <row r="266" spans="1:17" x14ac:dyDescent="0.5">
      <c r="A266" s="13" t="s">
        <v>277</v>
      </c>
      <c r="B266" s="14" t="s">
        <v>853</v>
      </c>
      <c r="C266" s="15" t="s">
        <v>854</v>
      </c>
      <c r="D266" s="16" t="s">
        <v>327</v>
      </c>
      <c r="E266" s="17">
        <v>0.5</v>
      </c>
      <c r="F266" s="18">
        <v>17076991</v>
      </c>
      <c r="G266" s="28">
        <f t="shared" si="40"/>
        <v>711541.29166666663</v>
      </c>
      <c r="H266" s="28">
        <f t="shared" si="36"/>
        <v>711541.29166666663</v>
      </c>
      <c r="I266" s="28">
        <f t="shared" si="40"/>
        <v>711541.29166666663</v>
      </c>
      <c r="J266" s="28">
        <f t="shared" si="37"/>
        <v>711541.29166666663</v>
      </c>
      <c r="K266" s="28">
        <f t="shared" si="40"/>
        <v>711541.29166666663</v>
      </c>
      <c r="L266" s="28">
        <f t="shared" si="38"/>
        <v>711541.29166666663</v>
      </c>
      <c r="M266" s="28">
        <f t="shared" si="41"/>
        <v>469617.2525</v>
      </c>
      <c r="N266" s="28">
        <f t="shared" si="39"/>
        <v>469617.2525</v>
      </c>
      <c r="O266" s="11">
        <f t="shared" si="42"/>
        <v>2604241.1274999999</v>
      </c>
      <c r="P266" s="11">
        <f t="shared" si="42"/>
        <v>2604241.1274999999</v>
      </c>
      <c r="Q266" s="19">
        <f t="shared" si="43"/>
        <v>5208482.2549999999</v>
      </c>
    </row>
    <row r="267" spans="1:17" x14ac:dyDescent="0.5">
      <c r="A267" s="13" t="s">
        <v>278</v>
      </c>
      <c r="B267" s="14" t="s">
        <v>855</v>
      </c>
      <c r="C267" s="15" t="s">
        <v>856</v>
      </c>
      <c r="D267" s="16" t="s">
        <v>358</v>
      </c>
      <c r="E267" s="17">
        <v>0.5</v>
      </c>
      <c r="F267" s="18">
        <v>32155150</v>
      </c>
      <c r="G267" s="28">
        <f t="shared" si="40"/>
        <v>1339797.9166666667</v>
      </c>
      <c r="H267" s="28">
        <f t="shared" si="36"/>
        <v>1339797.9166666667</v>
      </c>
      <c r="I267" s="28">
        <f t="shared" si="40"/>
        <v>1339797.9166666667</v>
      </c>
      <c r="J267" s="28">
        <f t="shared" si="37"/>
        <v>1339797.9166666667</v>
      </c>
      <c r="K267" s="28">
        <f t="shared" si="40"/>
        <v>1339797.9166666667</v>
      </c>
      <c r="L267" s="28">
        <f t="shared" si="38"/>
        <v>1339797.9166666667</v>
      </c>
      <c r="M267" s="28">
        <f t="shared" si="41"/>
        <v>884266.62500000012</v>
      </c>
      <c r="N267" s="28">
        <f t="shared" si="39"/>
        <v>884266.62500000012</v>
      </c>
      <c r="O267" s="11">
        <f t="shared" si="42"/>
        <v>4903660.375</v>
      </c>
      <c r="P267" s="11">
        <f t="shared" si="42"/>
        <v>4903660.375</v>
      </c>
      <c r="Q267" s="19">
        <f t="shared" si="43"/>
        <v>9807320.75</v>
      </c>
    </row>
    <row r="268" spans="1:17" x14ac:dyDescent="0.5">
      <c r="A268" s="13" t="s">
        <v>279</v>
      </c>
      <c r="B268" s="14" t="s">
        <v>857</v>
      </c>
      <c r="C268" s="15" t="s">
        <v>858</v>
      </c>
      <c r="D268" s="16" t="s">
        <v>327</v>
      </c>
      <c r="E268" s="17">
        <v>0.5</v>
      </c>
      <c r="F268" s="18">
        <v>16300464</v>
      </c>
      <c r="G268" s="28">
        <f t="shared" si="40"/>
        <v>679186</v>
      </c>
      <c r="H268" s="28">
        <f t="shared" si="36"/>
        <v>679186</v>
      </c>
      <c r="I268" s="28">
        <f t="shared" si="40"/>
        <v>679186</v>
      </c>
      <c r="J268" s="28">
        <f t="shared" si="37"/>
        <v>679186</v>
      </c>
      <c r="K268" s="28">
        <f t="shared" si="40"/>
        <v>679186</v>
      </c>
      <c r="L268" s="28">
        <f t="shared" si="38"/>
        <v>679186</v>
      </c>
      <c r="M268" s="28">
        <f t="shared" si="41"/>
        <v>448262.76</v>
      </c>
      <c r="N268" s="28">
        <f t="shared" si="39"/>
        <v>448262.76</v>
      </c>
      <c r="O268" s="11">
        <f t="shared" si="42"/>
        <v>2485820.7599999998</v>
      </c>
      <c r="P268" s="11">
        <f t="shared" si="42"/>
        <v>2485820.7599999998</v>
      </c>
      <c r="Q268" s="19">
        <f t="shared" si="43"/>
        <v>4971641.5199999996</v>
      </c>
    </row>
    <row r="269" spans="1:17" x14ac:dyDescent="0.5">
      <c r="A269" s="13" t="s">
        <v>280</v>
      </c>
      <c r="B269" s="14" t="s">
        <v>859</v>
      </c>
      <c r="C269" s="15" t="s">
        <v>860</v>
      </c>
      <c r="D269" s="16" t="s">
        <v>327</v>
      </c>
      <c r="E269" s="17">
        <v>0.5</v>
      </c>
      <c r="F269" s="18">
        <v>18174213</v>
      </c>
      <c r="G269" s="28">
        <f t="shared" si="40"/>
        <v>757258.875</v>
      </c>
      <c r="H269" s="28">
        <f t="shared" si="36"/>
        <v>757258.875</v>
      </c>
      <c r="I269" s="28">
        <f t="shared" si="40"/>
        <v>757258.875</v>
      </c>
      <c r="J269" s="28">
        <f t="shared" si="37"/>
        <v>757258.875</v>
      </c>
      <c r="K269" s="28">
        <f t="shared" si="40"/>
        <v>757258.875</v>
      </c>
      <c r="L269" s="28">
        <f t="shared" si="38"/>
        <v>757258.875</v>
      </c>
      <c r="M269" s="28">
        <f t="shared" si="41"/>
        <v>499790.85750000004</v>
      </c>
      <c r="N269" s="28">
        <f t="shared" si="39"/>
        <v>499790.85750000004</v>
      </c>
      <c r="O269" s="11">
        <f t="shared" si="42"/>
        <v>2771567.4824999999</v>
      </c>
      <c r="P269" s="11">
        <f t="shared" si="42"/>
        <v>2771567.4824999999</v>
      </c>
      <c r="Q269" s="19">
        <f t="shared" si="43"/>
        <v>5543134.9649999999</v>
      </c>
    </row>
    <row r="270" spans="1:17" x14ac:dyDescent="0.5">
      <c r="A270" s="13" t="s">
        <v>281</v>
      </c>
      <c r="B270" s="14" t="s">
        <v>861</v>
      </c>
      <c r="C270" s="15" t="s">
        <v>862</v>
      </c>
      <c r="D270" s="16" t="s">
        <v>327</v>
      </c>
      <c r="E270" s="17">
        <v>0.5</v>
      </c>
      <c r="F270" s="18">
        <v>10701733</v>
      </c>
      <c r="G270" s="28">
        <f t="shared" si="40"/>
        <v>445905.54166666669</v>
      </c>
      <c r="H270" s="28">
        <f t="shared" si="36"/>
        <v>445905.54166666669</v>
      </c>
      <c r="I270" s="28">
        <f t="shared" si="40"/>
        <v>445905.54166666669</v>
      </c>
      <c r="J270" s="28">
        <f t="shared" si="37"/>
        <v>445905.54166666669</v>
      </c>
      <c r="K270" s="28">
        <f t="shared" si="40"/>
        <v>445905.54166666669</v>
      </c>
      <c r="L270" s="28">
        <f t="shared" si="38"/>
        <v>445905.54166666669</v>
      </c>
      <c r="M270" s="28">
        <f t="shared" si="41"/>
        <v>294297.65750000003</v>
      </c>
      <c r="N270" s="28">
        <f t="shared" si="39"/>
        <v>294297.65750000003</v>
      </c>
      <c r="O270" s="11">
        <f t="shared" si="42"/>
        <v>1632014.2825</v>
      </c>
      <c r="P270" s="11">
        <f t="shared" si="42"/>
        <v>1632014.2825</v>
      </c>
      <c r="Q270" s="19">
        <f t="shared" si="43"/>
        <v>3264028.5649999999</v>
      </c>
    </row>
    <row r="271" spans="1:17" x14ac:dyDescent="0.5">
      <c r="A271" s="13" t="s">
        <v>282</v>
      </c>
      <c r="B271" s="14" t="s">
        <v>863</v>
      </c>
      <c r="C271" s="15" t="s">
        <v>864</v>
      </c>
      <c r="D271" s="16" t="s">
        <v>327</v>
      </c>
      <c r="E271" s="17">
        <v>0.5</v>
      </c>
      <c r="F271" s="18">
        <v>21981269</v>
      </c>
      <c r="G271" s="28">
        <f t="shared" si="40"/>
        <v>915886.20833333337</v>
      </c>
      <c r="H271" s="28">
        <f t="shared" si="36"/>
        <v>915886.20833333337</v>
      </c>
      <c r="I271" s="28">
        <f t="shared" si="40"/>
        <v>915886.20833333337</v>
      </c>
      <c r="J271" s="28">
        <f t="shared" si="37"/>
        <v>915886.20833333337</v>
      </c>
      <c r="K271" s="28">
        <f t="shared" si="40"/>
        <v>915886.20833333337</v>
      </c>
      <c r="L271" s="28">
        <f t="shared" si="38"/>
        <v>915886.20833333337</v>
      </c>
      <c r="M271" s="28">
        <f t="shared" si="41"/>
        <v>604484.89750000008</v>
      </c>
      <c r="N271" s="28">
        <f t="shared" si="39"/>
        <v>604484.89750000008</v>
      </c>
      <c r="O271" s="11">
        <f t="shared" si="42"/>
        <v>3352143.5225</v>
      </c>
      <c r="P271" s="11">
        <f t="shared" si="42"/>
        <v>3352143.5225</v>
      </c>
      <c r="Q271" s="19">
        <f t="shared" si="43"/>
        <v>6704287.0449999999</v>
      </c>
    </row>
    <row r="272" spans="1:17" x14ac:dyDescent="0.5">
      <c r="A272" s="13" t="s">
        <v>283</v>
      </c>
      <c r="B272" s="14" t="s">
        <v>865</v>
      </c>
      <c r="C272" s="15" t="s">
        <v>866</v>
      </c>
      <c r="D272" s="16" t="s">
        <v>327</v>
      </c>
      <c r="E272" s="17">
        <v>0.5</v>
      </c>
      <c r="F272" s="18">
        <v>6957361</v>
      </c>
      <c r="G272" s="28">
        <f t="shared" si="40"/>
        <v>289890.04166666669</v>
      </c>
      <c r="H272" s="28">
        <f t="shared" si="36"/>
        <v>289890.04166666669</v>
      </c>
      <c r="I272" s="28">
        <f t="shared" si="40"/>
        <v>289890.04166666669</v>
      </c>
      <c r="J272" s="28">
        <f t="shared" si="37"/>
        <v>289890.04166666669</v>
      </c>
      <c r="K272" s="28">
        <f t="shared" si="40"/>
        <v>289890.04166666669</v>
      </c>
      <c r="L272" s="28">
        <f t="shared" si="38"/>
        <v>289890.04166666669</v>
      </c>
      <c r="M272" s="28">
        <f t="shared" si="41"/>
        <v>191327.42750000002</v>
      </c>
      <c r="N272" s="28">
        <f t="shared" si="39"/>
        <v>191327.42750000002</v>
      </c>
      <c r="O272" s="11">
        <f t="shared" si="42"/>
        <v>1060997.5525</v>
      </c>
      <c r="P272" s="11">
        <f t="shared" si="42"/>
        <v>1060997.5525</v>
      </c>
      <c r="Q272" s="19">
        <f t="shared" si="43"/>
        <v>2121995.105</v>
      </c>
    </row>
    <row r="273" spans="1:17" x14ac:dyDescent="0.5">
      <c r="A273" s="13" t="s">
        <v>284</v>
      </c>
      <c r="B273" s="14" t="s">
        <v>867</v>
      </c>
      <c r="C273" s="15" t="s">
        <v>868</v>
      </c>
      <c r="D273" s="16" t="s">
        <v>358</v>
      </c>
      <c r="E273" s="17">
        <v>0.5</v>
      </c>
      <c r="F273" s="18">
        <v>53260832</v>
      </c>
      <c r="G273" s="28">
        <f t="shared" si="40"/>
        <v>2219201.3333333335</v>
      </c>
      <c r="H273" s="28">
        <f t="shared" si="36"/>
        <v>2219201.3333333335</v>
      </c>
      <c r="I273" s="28">
        <f t="shared" si="40"/>
        <v>2219201.3333333335</v>
      </c>
      <c r="J273" s="28">
        <f t="shared" si="37"/>
        <v>2219201.3333333335</v>
      </c>
      <c r="K273" s="28">
        <f t="shared" si="40"/>
        <v>2219201.3333333335</v>
      </c>
      <c r="L273" s="28">
        <f t="shared" si="38"/>
        <v>2219201.3333333335</v>
      </c>
      <c r="M273" s="28">
        <f t="shared" si="41"/>
        <v>1464672.8800000001</v>
      </c>
      <c r="N273" s="28">
        <f t="shared" si="39"/>
        <v>1464672.8800000001</v>
      </c>
      <c r="O273" s="11">
        <f t="shared" si="42"/>
        <v>8122276.8799999999</v>
      </c>
      <c r="P273" s="11">
        <f t="shared" si="42"/>
        <v>8122276.8799999999</v>
      </c>
      <c r="Q273" s="19">
        <f t="shared" si="43"/>
        <v>16244553.76</v>
      </c>
    </row>
    <row r="274" spans="1:17" x14ac:dyDescent="0.5">
      <c r="A274" s="13" t="s">
        <v>285</v>
      </c>
      <c r="B274" s="14" t="s">
        <v>869</v>
      </c>
      <c r="C274" s="15" t="s">
        <v>870</v>
      </c>
      <c r="D274" s="16" t="s">
        <v>327</v>
      </c>
      <c r="E274" s="17">
        <v>0.5</v>
      </c>
      <c r="F274" s="18">
        <v>20438864</v>
      </c>
      <c r="G274" s="28">
        <f t="shared" si="40"/>
        <v>851619.33333333337</v>
      </c>
      <c r="H274" s="28">
        <f t="shared" si="36"/>
        <v>851619.33333333337</v>
      </c>
      <c r="I274" s="28">
        <f t="shared" si="40"/>
        <v>851619.33333333337</v>
      </c>
      <c r="J274" s="28">
        <f t="shared" si="37"/>
        <v>851619.33333333337</v>
      </c>
      <c r="K274" s="28">
        <f t="shared" si="40"/>
        <v>851619.33333333337</v>
      </c>
      <c r="L274" s="28">
        <f t="shared" si="38"/>
        <v>851619.33333333337</v>
      </c>
      <c r="M274" s="28">
        <f t="shared" si="41"/>
        <v>562068.76</v>
      </c>
      <c r="N274" s="28">
        <f t="shared" si="39"/>
        <v>562068.76</v>
      </c>
      <c r="O274" s="11">
        <f t="shared" si="42"/>
        <v>3116926.76</v>
      </c>
      <c r="P274" s="11">
        <f t="shared" si="42"/>
        <v>3116926.76</v>
      </c>
      <c r="Q274" s="19">
        <f t="shared" si="43"/>
        <v>6233853.5199999996</v>
      </c>
    </row>
    <row r="275" spans="1:17" x14ac:dyDescent="0.5">
      <c r="A275" s="13" t="s">
        <v>286</v>
      </c>
      <c r="B275" s="14" t="s">
        <v>871</v>
      </c>
      <c r="C275" s="15" t="s">
        <v>872</v>
      </c>
      <c r="D275" s="16" t="s">
        <v>358</v>
      </c>
      <c r="E275" s="17">
        <v>0.5</v>
      </c>
      <c r="F275" s="18">
        <v>24070363</v>
      </c>
      <c r="G275" s="28">
        <f t="shared" si="40"/>
        <v>1002931.7916666666</v>
      </c>
      <c r="H275" s="28">
        <f t="shared" si="36"/>
        <v>1002931.7916666666</v>
      </c>
      <c r="I275" s="28">
        <f t="shared" si="40"/>
        <v>1002931.7916666666</v>
      </c>
      <c r="J275" s="28">
        <f t="shared" si="37"/>
        <v>1002931.7916666666</v>
      </c>
      <c r="K275" s="28">
        <f t="shared" si="40"/>
        <v>1002931.7916666666</v>
      </c>
      <c r="L275" s="28">
        <f t="shared" si="38"/>
        <v>1002931.7916666666</v>
      </c>
      <c r="M275" s="28">
        <f t="shared" si="41"/>
        <v>661934.98250000004</v>
      </c>
      <c r="N275" s="28">
        <f t="shared" si="39"/>
        <v>661934.98250000004</v>
      </c>
      <c r="O275" s="11">
        <f t="shared" si="42"/>
        <v>3670730.3574999999</v>
      </c>
      <c r="P275" s="11">
        <f t="shared" si="42"/>
        <v>3670730.3574999999</v>
      </c>
      <c r="Q275" s="19">
        <f t="shared" si="43"/>
        <v>7341460.7149999999</v>
      </c>
    </row>
    <row r="276" spans="1:17" x14ac:dyDescent="0.5">
      <c r="A276" s="13" t="s">
        <v>287</v>
      </c>
      <c r="B276" s="14" t="s">
        <v>873</v>
      </c>
      <c r="C276" s="15" t="s">
        <v>874</v>
      </c>
      <c r="D276" s="16" t="s">
        <v>327</v>
      </c>
      <c r="E276" s="17">
        <v>0.5</v>
      </c>
      <c r="F276" s="18">
        <v>7058576</v>
      </c>
      <c r="G276" s="28">
        <f t="shared" si="40"/>
        <v>294107.33333333331</v>
      </c>
      <c r="H276" s="28">
        <f t="shared" si="36"/>
        <v>294107.33333333331</v>
      </c>
      <c r="I276" s="28">
        <f t="shared" si="40"/>
        <v>294107.33333333331</v>
      </c>
      <c r="J276" s="28">
        <f t="shared" si="37"/>
        <v>294107.33333333331</v>
      </c>
      <c r="K276" s="28">
        <f t="shared" si="40"/>
        <v>294107.33333333331</v>
      </c>
      <c r="L276" s="28">
        <f t="shared" si="38"/>
        <v>294107.33333333331</v>
      </c>
      <c r="M276" s="28">
        <f t="shared" si="41"/>
        <v>194110.84</v>
      </c>
      <c r="N276" s="28">
        <f t="shared" si="39"/>
        <v>194110.84</v>
      </c>
      <c r="O276" s="11">
        <f t="shared" si="42"/>
        <v>1076432.8400000001</v>
      </c>
      <c r="P276" s="11">
        <f t="shared" si="42"/>
        <v>1076432.8400000001</v>
      </c>
      <c r="Q276" s="19">
        <f t="shared" si="43"/>
        <v>2152865.6800000002</v>
      </c>
    </row>
    <row r="277" spans="1:17" x14ac:dyDescent="0.5">
      <c r="A277" s="13" t="s">
        <v>288</v>
      </c>
      <c r="B277" s="14" t="s">
        <v>875</v>
      </c>
      <c r="C277" s="15" t="s">
        <v>876</v>
      </c>
      <c r="D277" s="16" t="s">
        <v>417</v>
      </c>
      <c r="E277" s="17">
        <v>0.66999999999999993</v>
      </c>
      <c r="F277" s="18">
        <v>102974302</v>
      </c>
      <c r="G277" s="28">
        <f t="shared" si="40"/>
        <v>5749398.5283333333</v>
      </c>
      <c r="H277" s="28">
        <f t="shared" si="36"/>
        <v>2831793.3050000006</v>
      </c>
      <c r="I277" s="28">
        <f t="shared" si="40"/>
        <v>5749398.5283333333</v>
      </c>
      <c r="J277" s="28">
        <f t="shared" si="37"/>
        <v>2831793.3050000006</v>
      </c>
      <c r="K277" s="28">
        <f t="shared" si="40"/>
        <v>5749398.5283333333</v>
      </c>
      <c r="L277" s="28">
        <f t="shared" si="38"/>
        <v>2831793.3050000006</v>
      </c>
      <c r="M277" s="28">
        <f t="shared" si="41"/>
        <v>3794603.0287000001</v>
      </c>
      <c r="N277" s="28">
        <f t="shared" si="39"/>
        <v>1868983.5813000004</v>
      </c>
      <c r="O277" s="11">
        <f t="shared" si="42"/>
        <v>21042798.613700002</v>
      </c>
      <c r="P277" s="11">
        <f t="shared" si="42"/>
        <v>10364363.496300003</v>
      </c>
      <c r="Q277" s="19">
        <f t="shared" si="43"/>
        <v>31407162.110000007</v>
      </c>
    </row>
    <row r="278" spans="1:17" x14ac:dyDescent="0.5">
      <c r="A278" s="13" t="s">
        <v>289</v>
      </c>
      <c r="B278" s="14" t="s">
        <v>877</v>
      </c>
      <c r="C278" s="15" t="s">
        <v>878</v>
      </c>
      <c r="D278" s="16" t="s">
        <v>347</v>
      </c>
      <c r="E278" s="17">
        <v>1</v>
      </c>
      <c r="F278" s="18">
        <v>90754802</v>
      </c>
      <c r="G278" s="28">
        <f t="shared" si="40"/>
        <v>7562900.166666667</v>
      </c>
      <c r="H278" s="28">
        <f t="shared" si="36"/>
        <v>0</v>
      </c>
      <c r="I278" s="28">
        <f t="shared" si="40"/>
        <v>7562900.166666667</v>
      </c>
      <c r="J278" s="28">
        <f t="shared" si="37"/>
        <v>0</v>
      </c>
      <c r="K278" s="28">
        <f t="shared" si="40"/>
        <v>7562900.166666667</v>
      </c>
      <c r="L278" s="28">
        <f t="shared" si="38"/>
        <v>0</v>
      </c>
      <c r="M278" s="28">
        <f t="shared" si="41"/>
        <v>4991514.1100000003</v>
      </c>
      <c r="N278" s="28">
        <f t="shared" si="39"/>
        <v>0</v>
      </c>
      <c r="O278" s="11">
        <f t="shared" si="42"/>
        <v>27680214.609999999</v>
      </c>
      <c r="P278" s="11">
        <f t="shared" si="42"/>
        <v>0</v>
      </c>
      <c r="Q278" s="19">
        <f t="shared" si="43"/>
        <v>27680214.609999999</v>
      </c>
    </row>
    <row r="279" spans="1:17" x14ac:dyDescent="0.5">
      <c r="A279" s="13" t="s">
        <v>290</v>
      </c>
      <c r="B279" s="14" t="s">
        <v>879</v>
      </c>
      <c r="C279" s="15" t="s">
        <v>880</v>
      </c>
      <c r="D279" s="16" t="s">
        <v>327</v>
      </c>
      <c r="E279" s="17">
        <v>0.5</v>
      </c>
      <c r="F279" s="18">
        <v>30295817</v>
      </c>
      <c r="G279" s="28">
        <f t="shared" si="40"/>
        <v>1262325.7083333333</v>
      </c>
      <c r="H279" s="28">
        <f t="shared" si="36"/>
        <v>1262325.7083333333</v>
      </c>
      <c r="I279" s="28">
        <f t="shared" si="40"/>
        <v>1262325.7083333333</v>
      </c>
      <c r="J279" s="28">
        <f t="shared" si="37"/>
        <v>1262325.7083333333</v>
      </c>
      <c r="K279" s="28">
        <f t="shared" si="40"/>
        <v>1262325.7083333333</v>
      </c>
      <c r="L279" s="28">
        <f t="shared" si="38"/>
        <v>1262325.7083333333</v>
      </c>
      <c r="M279" s="28">
        <f t="shared" si="41"/>
        <v>833134.96750000003</v>
      </c>
      <c r="N279" s="28">
        <f t="shared" si="39"/>
        <v>833134.96750000003</v>
      </c>
      <c r="O279" s="11">
        <f t="shared" si="42"/>
        <v>4620112.0925000003</v>
      </c>
      <c r="P279" s="11">
        <f t="shared" si="42"/>
        <v>4620112.0925000003</v>
      </c>
      <c r="Q279" s="19">
        <f t="shared" si="43"/>
        <v>9240224.1850000005</v>
      </c>
    </row>
    <row r="280" spans="1:17" x14ac:dyDescent="0.5">
      <c r="A280" s="13" t="s">
        <v>291</v>
      </c>
      <c r="B280" s="14" t="s">
        <v>881</v>
      </c>
      <c r="C280" s="15" t="s">
        <v>882</v>
      </c>
      <c r="D280" s="16" t="s">
        <v>327</v>
      </c>
      <c r="E280" s="17">
        <v>0.5</v>
      </c>
      <c r="F280" s="18">
        <v>11254281</v>
      </c>
      <c r="G280" s="28">
        <f t="shared" si="40"/>
        <v>468928.375</v>
      </c>
      <c r="H280" s="28">
        <f t="shared" si="36"/>
        <v>468928.375</v>
      </c>
      <c r="I280" s="28">
        <f t="shared" si="40"/>
        <v>468928.375</v>
      </c>
      <c r="J280" s="28">
        <f t="shared" si="37"/>
        <v>468928.375</v>
      </c>
      <c r="K280" s="28">
        <f t="shared" si="40"/>
        <v>468928.375</v>
      </c>
      <c r="L280" s="28">
        <f t="shared" si="38"/>
        <v>468928.375</v>
      </c>
      <c r="M280" s="28">
        <f t="shared" si="41"/>
        <v>309492.72750000004</v>
      </c>
      <c r="N280" s="28">
        <f t="shared" si="39"/>
        <v>309492.72750000004</v>
      </c>
      <c r="O280" s="11">
        <f t="shared" si="42"/>
        <v>1716277.8525</v>
      </c>
      <c r="P280" s="11">
        <f t="shared" si="42"/>
        <v>1716277.8525</v>
      </c>
      <c r="Q280" s="19">
        <f t="shared" si="43"/>
        <v>3432555.7050000001</v>
      </c>
    </row>
    <row r="281" spans="1:17" x14ac:dyDescent="0.5">
      <c r="A281" s="13" t="s">
        <v>292</v>
      </c>
      <c r="B281" s="14" t="s">
        <v>883</v>
      </c>
      <c r="C281" s="15" t="s">
        <v>884</v>
      </c>
      <c r="D281" s="16" t="s">
        <v>327</v>
      </c>
      <c r="E281" s="17">
        <v>0.5</v>
      </c>
      <c r="F281" s="18">
        <v>16409152</v>
      </c>
      <c r="G281" s="28">
        <f t="shared" si="40"/>
        <v>683714.66666666663</v>
      </c>
      <c r="H281" s="28">
        <f t="shared" si="36"/>
        <v>683714.66666666663</v>
      </c>
      <c r="I281" s="28">
        <f t="shared" si="40"/>
        <v>683714.66666666663</v>
      </c>
      <c r="J281" s="28">
        <f t="shared" si="37"/>
        <v>683714.66666666663</v>
      </c>
      <c r="K281" s="28">
        <f t="shared" si="40"/>
        <v>683714.66666666663</v>
      </c>
      <c r="L281" s="28">
        <f t="shared" si="38"/>
        <v>683714.66666666663</v>
      </c>
      <c r="M281" s="28">
        <f t="shared" si="41"/>
        <v>451251.68</v>
      </c>
      <c r="N281" s="28">
        <f t="shared" si="39"/>
        <v>451251.68</v>
      </c>
      <c r="O281" s="11">
        <f t="shared" si="42"/>
        <v>2502395.6800000002</v>
      </c>
      <c r="P281" s="11">
        <f t="shared" si="42"/>
        <v>2502395.6800000002</v>
      </c>
      <c r="Q281" s="19">
        <f t="shared" si="43"/>
        <v>5004791.3600000003</v>
      </c>
    </row>
    <row r="282" spans="1:17" x14ac:dyDescent="0.5">
      <c r="A282" s="13" t="s">
        <v>293</v>
      </c>
      <c r="B282" s="14" t="s">
        <v>885</v>
      </c>
      <c r="C282" s="15" t="s">
        <v>886</v>
      </c>
      <c r="D282" s="16" t="s">
        <v>347</v>
      </c>
      <c r="E282" s="17">
        <v>0.5</v>
      </c>
      <c r="F282" s="18">
        <v>45573077</v>
      </c>
      <c r="G282" s="28">
        <f t="shared" si="40"/>
        <v>1898878.2083333333</v>
      </c>
      <c r="H282" s="28">
        <f t="shared" si="36"/>
        <v>1898878.2083333333</v>
      </c>
      <c r="I282" s="28">
        <f t="shared" si="40"/>
        <v>1898878.2083333333</v>
      </c>
      <c r="J282" s="28">
        <f t="shared" si="37"/>
        <v>1898878.2083333333</v>
      </c>
      <c r="K282" s="28">
        <f t="shared" si="40"/>
        <v>1898878.2083333333</v>
      </c>
      <c r="L282" s="28">
        <f t="shared" si="38"/>
        <v>1898878.2083333333</v>
      </c>
      <c r="M282" s="28">
        <f t="shared" si="41"/>
        <v>1253259.6174999999</v>
      </c>
      <c r="N282" s="28">
        <f t="shared" si="39"/>
        <v>1253259.6174999999</v>
      </c>
      <c r="O282" s="11">
        <f t="shared" si="42"/>
        <v>6949894.2424999997</v>
      </c>
      <c r="P282" s="11">
        <f t="shared" si="42"/>
        <v>6949894.2424999997</v>
      </c>
      <c r="Q282" s="19">
        <f t="shared" si="43"/>
        <v>13899788.484999999</v>
      </c>
    </row>
    <row r="283" spans="1:17" x14ac:dyDescent="0.5">
      <c r="A283" s="13" t="s">
        <v>294</v>
      </c>
      <c r="B283" s="14" t="s">
        <v>887</v>
      </c>
      <c r="C283" s="15" t="s">
        <v>888</v>
      </c>
      <c r="D283" s="16" t="s">
        <v>347</v>
      </c>
      <c r="E283" s="17">
        <v>1</v>
      </c>
      <c r="F283" s="18">
        <v>28282640</v>
      </c>
      <c r="G283" s="28">
        <f t="shared" si="40"/>
        <v>2356886.6666666665</v>
      </c>
      <c r="H283" s="28">
        <f t="shared" si="36"/>
        <v>0</v>
      </c>
      <c r="I283" s="28">
        <f t="shared" si="40"/>
        <v>2356886.6666666665</v>
      </c>
      <c r="J283" s="28">
        <f t="shared" si="37"/>
        <v>0</v>
      </c>
      <c r="K283" s="28">
        <f t="shared" si="40"/>
        <v>2356886.6666666665</v>
      </c>
      <c r="L283" s="28">
        <f t="shared" si="38"/>
        <v>0</v>
      </c>
      <c r="M283" s="28">
        <f t="shared" si="41"/>
        <v>1555545.2</v>
      </c>
      <c r="N283" s="28">
        <f t="shared" si="39"/>
        <v>0</v>
      </c>
      <c r="O283" s="11">
        <f>SUM(G283,I283,K283,M283)</f>
        <v>8626205.1999999993</v>
      </c>
      <c r="P283" s="11">
        <f t="shared" si="42"/>
        <v>0</v>
      </c>
      <c r="Q283" s="19">
        <f t="shared" si="43"/>
        <v>8626205.1999999993</v>
      </c>
    </row>
    <row r="284" spans="1:17" x14ac:dyDescent="0.5">
      <c r="A284" s="13" t="s">
        <v>295</v>
      </c>
      <c r="B284" s="14" t="s">
        <v>889</v>
      </c>
      <c r="C284" s="15" t="s">
        <v>890</v>
      </c>
      <c r="D284" s="16" t="s">
        <v>342</v>
      </c>
      <c r="E284" s="17">
        <v>0.66999999999999993</v>
      </c>
      <c r="F284" s="18">
        <v>32160875</v>
      </c>
      <c r="G284" s="28">
        <f t="shared" si="40"/>
        <v>1795648.8541666663</v>
      </c>
      <c r="H284" s="28">
        <f t="shared" si="36"/>
        <v>884424.06250000012</v>
      </c>
      <c r="I284" s="28">
        <f t="shared" si="40"/>
        <v>1795648.8541666663</v>
      </c>
      <c r="J284" s="28">
        <f t="shared" si="37"/>
        <v>884424.06250000012</v>
      </c>
      <c r="K284" s="28">
        <f t="shared" si="40"/>
        <v>1795648.8541666663</v>
      </c>
      <c r="L284" s="28">
        <f t="shared" si="38"/>
        <v>884424.06250000012</v>
      </c>
      <c r="M284" s="28">
        <f t="shared" si="41"/>
        <v>1185128.2437499999</v>
      </c>
      <c r="N284" s="28">
        <f t="shared" si="39"/>
        <v>583719.88125000009</v>
      </c>
      <c r="O284" s="11">
        <f t="shared" si="42"/>
        <v>6572074.8062499985</v>
      </c>
      <c r="P284" s="11">
        <f t="shared" si="42"/>
        <v>3236992.0687500006</v>
      </c>
      <c r="Q284" s="19">
        <f t="shared" si="43"/>
        <v>9809066.875</v>
      </c>
    </row>
    <row r="285" spans="1:17" x14ac:dyDescent="0.5">
      <c r="A285" s="13" t="s">
        <v>296</v>
      </c>
      <c r="B285" s="14" t="s">
        <v>891</v>
      </c>
      <c r="C285" s="15" t="s">
        <v>892</v>
      </c>
      <c r="D285" s="16" t="s">
        <v>417</v>
      </c>
      <c r="E285" s="17">
        <v>0.66999999999999993</v>
      </c>
      <c r="F285" s="18">
        <v>68973032</v>
      </c>
      <c r="G285" s="28">
        <f t="shared" si="40"/>
        <v>3850994.2866666666</v>
      </c>
      <c r="H285" s="28">
        <f t="shared" si="36"/>
        <v>1896758.3800000006</v>
      </c>
      <c r="I285" s="28">
        <f t="shared" si="40"/>
        <v>3850994.2866666666</v>
      </c>
      <c r="J285" s="28">
        <f t="shared" si="37"/>
        <v>1896758.3800000006</v>
      </c>
      <c r="K285" s="28">
        <f t="shared" si="40"/>
        <v>3850994.2866666666</v>
      </c>
      <c r="L285" s="28">
        <f t="shared" si="38"/>
        <v>1896758.3800000006</v>
      </c>
      <c r="M285" s="28">
        <f t="shared" si="41"/>
        <v>2541656.2291999999</v>
      </c>
      <c r="N285" s="28">
        <f t="shared" si="39"/>
        <v>1251860.5308000005</v>
      </c>
      <c r="O285" s="11">
        <f t="shared" si="42"/>
        <v>14094639.089199999</v>
      </c>
      <c r="P285" s="11">
        <f t="shared" si="42"/>
        <v>6942135.6708000023</v>
      </c>
      <c r="Q285" s="19">
        <f t="shared" si="43"/>
        <v>21036774.760000002</v>
      </c>
    </row>
    <row r="286" spans="1:17" x14ac:dyDescent="0.5">
      <c r="A286" s="13" t="s">
        <v>297</v>
      </c>
      <c r="B286" s="14" t="s">
        <v>893</v>
      </c>
      <c r="C286" s="15" t="s">
        <v>894</v>
      </c>
      <c r="D286" s="16" t="s">
        <v>358</v>
      </c>
      <c r="E286" s="17">
        <v>0.5</v>
      </c>
      <c r="F286" s="18">
        <v>45000000</v>
      </c>
      <c r="G286" s="28">
        <f t="shared" si="40"/>
        <v>1875000</v>
      </c>
      <c r="H286" s="28">
        <f t="shared" si="36"/>
        <v>1875000</v>
      </c>
      <c r="I286" s="28">
        <f t="shared" si="40"/>
        <v>1875000</v>
      </c>
      <c r="J286" s="28">
        <f t="shared" si="37"/>
        <v>1875000</v>
      </c>
      <c r="K286" s="28">
        <f t="shared" si="40"/>
        <v>1875000</v>
      </c>
      <c r="L286" s="28">
        <f t="shared" si="38"/>
        <v>1875000</v>
      </c>
      <c r="M286" s="28">
        <f t="shared" si="41"/>
        <v>1237500</v>
      </c>
      <c r="N286" s="28">
        <f t="shared" si="39"/>
        <v>1237500</v>
      </c>
      <c r="O286" s="11">
        <f t="shared" si="42"/>
        <v>6862500</v>
      </c>
      <c r="P286" s="11">
        <f t="shared" si="42"/>
        <v>6862500</v>
      </c>
      <c r="Q286" s="19">
        <f t="shared" si="43"/>
        <v>13725000</v>
      </c>
    </row>
    <row r="287" spans="1:17" x14ac:dyDescent="0.5">
      <c r="A287" s="13" t="s">
        <v>298</v>
      </c>
      <c r="B287" s="14" t="s">
        <v>895</v>
      </c>
      <c r="C287" s="15" t="s">
        <v>896</v>
      </c>
      <c r="D287" s="16" t="s">
        <v>327</v>
      </c>
      <c r="E287" s="17">
        <v>0.5</v>
      </c>
      <c r="F287" s="18">
        <v>28953297</v>
      </c>
      <c r="G287" s="28">
        <f t="shared" si="40"/>
        <v>1206387.375</v>
      </c>
      <c r="H287" s="28">
        <f t="shared" si="36"/>
        <v>1206387.375</v>
      </c>
      <c r="I287" s="28">
        <f t="shared" si="40"/>
        <v>1206387.375</v>
      </c>
      <c r="J287" s="28">
        <f t="shared" si="37"/>
        <v>1206387.375</v>
      </c>
      <c r="K287" s="28">
        <f t="shared" si="40"/>
        <v>1206387.375</v>
      </c>
      <c r="L287" s="28">
        <f t="shared" si="38"/>
        <v>1206387.375</v>
      </c>
      <c r="M287" s="28">
        <f t="shared" si="41"/>
        <v>796215.66749999998</v>
      </c>
      <c r="N287" s="28">
        <f t="shared" si="39"/>
        <v>796215.66749999998</v>
      </c>
      <c r="O287" s="11">
        <f t="shared" si="42"/>
        <v>4415377.7925000004</v>
      </c>
      <c r="P287" s="11">
        <f t="shared" si="42"/>
        <v>4415377.7925000004</v>
      </c>
      <c r="Q287" s="19">
        <f t="shared" si="43"/>
        <v>8830755.5850000009</v>
      </c>
    </row>
    <row r="288" spans="1:17" x14ac:dyDescent="0.5">
      <c r="A288" s="13" t="s">
        <v>299</v>
      </c>
      <c r="B288" s="14" t="s">
        <v>897</v>
      </c>
      <c r="C288" s="15" t="s">
        <v>898</v>
      </c>
      <c r="D288" s="16" t="s">
        <v>327</v>
      </c>
      <c r="E288" s="17">
        <v>0.5</v>
      </c>
      <c r="F288" s="18">
        <v>32922281</v>
      </c>
      <c r="G288" s="28">
        <f t="shared" si="40"/>
        <v>1371761.7083333333</v>
      </c>
      <c r="H288" s="28">
        <f t="shared" si="36"/>
        <v>1371761.7083333333</v>
      </c>
      <c r="I288" s="28">
        <f t="shared" si="40"/>
        <v>1371761.7083333333</v>
      </c>
      <c r="J288" s="28">
        <f t="shared" si="37"/>
        <v>1371761.7083333333</v>
      </c>
      <c r="K288" s="28">
        <f t="shared" si="40"/>
        <v>1371761.7083333333</v>
      </c>
      <c r="L288" s="28">
        <f t="shared" si="38"/>
        <v>1371761.7083333333</v>
      </c>
      <c r="M288" s="28">
        <f t="shared" si="41"/>
        <v>905362.72750000004</v>
      </c>
      <c r="N288" s="28">
        <f t="shared" si="39"/>
        <v>905362.72750000004</v>
      </c>
      <c r="O288" s="11">
        <f t="shared" si="42"/>
        <v>5020647.8525</v>
      </c>
      <c r="P288" s="11">
        <f t="shared" si="42"/>
        <v>5020647.8525</v>
      </c>
      <c r="Q288" s="19">
        <f t="shared" si="43"/>
        <v>10041295.705</v>
      </c>
    </row>
    <row r="289" spans="1:17" x14ac:dyDescent="0.5">
      <c r="A289" s="13" t="s">
        <v>300</v>
      </c>
      <c r="B289" s="14" t="s">
        <v>899</v>
      </c>
      <c r="C289" s="15" t="s">
        <v>900</v>
      </c>
      <c r="D289" s="16" t="s">
        <v>327</v>
      </c>
      <c r="E289" s="17">
        <v>0.5</v>
      </c>
      <c r="F289" s="18">
        <v>22805534</v>
      </c>
      <c r="G289" s="28">
        <f t="shared" si="40"/>
        <v>950230.58333333337</v>
      </c>
      <c r="H289" s="28">
        <f t="shared" si="36"/>
        <v>950230.58333333337</v>
      </c>
      <c r="I289" s="28">
        <f t="shared" si="40"/>
        <v>950230.58333333337</v>
      </c>
      <c r="J289" s="28">
        <f t="shared" si="37"/>
        <v>950230.58333333337</v>
      </c>
      <c r="K289" s="28">
        <f t="shared" si="40"/>
        <v>950230.58333333337</v>
      </c>
      <c r="L289" s="28">
        <f t="shared" si="38"/>
        <v>950230.58333333337</v>
      </c>
      <c r="M289" s="28">
        <f t="shared" si="41"/>
        <v>627152.18500000006</v>
      </c>
      <c r="N289" s="28">
        <f t="shared" si="39"/>
        <v>627152.18500000006</v>
      </c>
      <c r="O289" s="11">
        <f t="shared" si="42"/>
        <v>3477843.9350000001</v>
      </c>
      <c r="P289" s="11">
        <f t="shared" si="42"/>
        <v>3477843.9350000001</v>
      </c>
      <c r="Q289" s="19">
        <f t="shared" si="43"/>
        <v>6955687.8700000001</v>
      </c>
    </row>
    <row r="290" spans="1:17" x14ac:dyDescent="0.5">
      <c r="A290" s="13" t="s">
        <v>301</v>
      </c>
      <c r="B290" s="14" t="s">
        <v>901</v>
      </c>
      <c r="C290" s="15" t="s">
        <v>902</v>
      </c>
      <c r="D290" s="16" t="s">
        <v>327</v>
      </c>
      <c r="E290" s="17">
        <v>0.5</v>
      </c>
      <c r="F290" s="18">
        <v>16539861</v>
      </c>
      <c r="G290" s="28">
        <f t="shared" si="40"/>
        <v>689160.875</v>
      </c>
      <c r="H290" s="28">
        <f t="shared" si="36"/>
        <v>689160.875</v>
      </c>
      <c r="I290" s="28">
        <f t="shared" si="40"/>
        <v>689160.875</v>
      </c>
      <c r="J290" s="28">
        <f t="shared" si="37"/>
        <v>689160.875</v>
      </c>
      <c r="K290" s="28">
        <f t="shared" si="40"/>
        <v>689160.875</v>
      </c>
      <c r="L290" s="28">
        <f t="shared" si="38"/>
        <v>689160.875</v>
      </c>
      <c r="M290" s="28">
        <f t="shared" si="41"/>
        <v>454846.17750000005</v>
      </c>
      <c r="N290" s="28">
        <f t="shared" si="39"/>
        <v>454846.17750000005</v>
      </c>
      <c r="O290" s="11">
        <f t="shared" si="42"/>
        <v>2522328.8025000002</v>
      </c>
      <c r="P290" s="11">
        <f t="shared" si="42"/>
        <v>2522328.8025000002</v>
      </c>
      <c r="Q290" s="19">
        <f t="shared" si="43"/>
        <v>5044657.6050000004</v>
      </c>
    </row>
    <row r="291" spans="1:17" x14ac:dyDescent="0.5">
      <c r="A291" s="13" t="s">
        <v>302</v>
      </c>
      <c r="B291" s="14" t="s">
        <v>903</v>
      </c>
      <c r="C291" s="15" t="s">
        <v>904</v>
      </c>
      <c r="D291" s="16" t="s">
        <v>327</v>
      </c>
      <c r="E291" s="17">
        <v>0.5</v>
      </c>
      <c r="F291" s="18">
        <v>20154899</v>
      </c>
      <c r="G291" s="28">
        <f t="shared" si="40"/>
        <v>839787.45833333337</v>
      </c>
      <c r="H291" s="28">
        <f t="shared" si="36"/>
        <v>839787.45833333337</v>
      </c>
      <c r="I291" s="28">
        <f t="shared" si="40"/>
        <v>839787.45833333337</v>
      </c>
      <c r="J291" s="28">
        <f t="shared" si="37"/>
        <v>839787.45833333337</v>
      </c>
      <c r="K291" s="28">
        <f t="shared" si="40"/>
        <v>839787.45833333337</v>
      </c>
      <c r="L291" s="28">
        <f t="shared" si="38"/>
        <v>839787.45833333337</v>
      </c>
      <c r="M291" s="28">
        <f t="shared" si="41"/>
        <v>554259.72250000003</v>
      </c>
      <c r="N291" s="28">
        <f t="shared" si="39"/>
        <v>554259.72250000003</v>
      </c>
      <c r="O291" s="11">
        <f t="shared" si="42"/>
        <v>3073622.0975000001</v>
      </c>
      <c r="P291" s="11">
        <f t="shared" si="42"/>
        <v>3073622.0975000001</v>
      </c>
      <c r="Q291" s="19">
        <f t="shared" si="43"/>
        <v>6147244.1950000003</v>
      </c>
    </row>
    <row r="292" spans="1:17" x14ac:dyDescent="0.5">
      <c r="A292" s="13" t="s">
        <v>303</v>
      </c>
      <c r="B292" s="14" t="s">
        <v>905</v>
      </c>
      <c r="C292" s="15" t="s">
        <v>906</v>
      </c>
      <c r="D292" s="16" t="s">
        <v>358</v>
      </c>
      <c r="E292" s="17">
        <v>0.5</v>
      </c>
      <c r="F292" s="18">
        <v>38446000</v>
      </c>
      <c r="G292" s="28">
        <f t="shared" si="40"/>
        <v>1601916.6666666667</v>
      </c>
      <c r="H292" s="28">
        <f t="shared" si="36"/>
        <v>1601916.6666666667</v>
      </c>
      <c r="I292" s="28">
        <f t="shared" si="40"/>
        <v>1601916.6666666667</v>
      </c>
      <c r="J292" s="28">
        <f t="shared" si="37"/>
        <v>1601916.6666666667</v>
      </c>
      <c r="K292" s="28">
        <f t="shared" si="40"/>
        <v>1601916.6666666667</v>
      </c>
      <c r="L292" s="28">
        <f t="shared" si="38"/>
        <v>1601916.6666666667</v>
      </c>
      <c r="M292" s="28">
        <f t="shared" si="41"/>
        <v>1057265</v>
      </c>
      <c r="N292" s="28">
        <f t="shared" si="39"/>
        <v>1057265</v>
      </c>
      <c r="O292" s="11">
        <f t="shared" si="42"/>
        <v>5863015</v>
      </c>
      <c r="P292" s="11">
        <f t="shared" si="42"/>
        <v>5863015</v>
      </c>
      <c r="Q292" s="19">
        <f t="shared" si="43"/>
        <v>11726030</v>
      </c>
    </row>
    <row r="293" spans="1:17" x14ac:dyDescent="0.5">
      <c r="A293" s="13" t="s">
        <v>304</v>
      </c>
      <c r="B293" s="14" t="s">
        <v>907</v>
      </c>
      <c r="C293" s="15" t="s">
        <v>908</v>
      </c>
      <c r="D293" s="16" t="s">
        <v>327</v>
      </c>
      <c r="E293" s="17">
        <v>0.5</v>
      </c>
      <c r="F293" s="18">
        <v>6439077</v>
      </c>
      <c r="G293" s="28">
        <f t="shared" si="40"/>
        <v>268294.875</v>
      </c>
      <c r="H293" s="28">
        <f t="shared" si="36"/>
        <v>268294.875</v>
      </c>
      <c r="I293" s="28">
        <f t="shared" si="40"/>
        <v>268294.875</v>
      </c>
      <c r="J293" s="28">
        <f t="shared" si="37"/>
        <v>268294.875</v>
      </c>
      <c r="K293" s="28">
        <f t="shared" si="40"/>
        <v>268294.875</v>
      </c>
      <c r="L293" s="28">
        <f t="shared" si="38"/>
        <v>268294.875</v>
      </c>
      <c r="M293" s="28">
        <f t="shared" si="41"/>
        <v>177074.61750000002</v>
      </c>
      <c r="N293" s="28">
        <f t="shared" si="39"/>
        <v>177074.61750000002</v>
      </c>
      <c r="O293" s="11">
        <f t="shared" si="42"/>
        <v>981959.24250000005</v>
      </c>
      <c r="P293" s="11">
        <f t="shared" si="42"/>
        <v>981959.24250000005</v>
      </c>
      <c r="Q293" s="19">
        <f t="shared" si="43"/>
        <v>1963918.4850000001</v>
      </c>
    </row>
    <row r="294" spans="1:17" x14ac:dyDescent="0.5">
      <c r="A294" s="13" t="s">
        <v>305</v>
      </c>
      <c r="B294" s="14" t="s">
        <v>909</v>
      </c>
      <c r="C294" s="15" t="s">
        <v>910</v>
      </c>
      <c r="D294" s="16" t="s">
        <v>327</v>
      </c>
      <c r="E294" s="17">
        <v>0.5</v>
      </c>
      <c r="F294" s="18">
        <v>10315181</v>
      </c>
      <c r="G294" s="28">
        <f t="shared" ref="G294:K313" si="44">$F294/12*$E294</f>
        <v>429799.20833333331</v>
      </c>
      <c r="H294" s="28">
        <f t="shared" si="36"/>
        <v>429799.20833333331</v>
      </c>
      <c r="I294" s="28">
        <f t="shared" si="44"/>
        <v>429799.20833333331</v>
      </c>
      <c r="J294" s="28">
        <f t="shared" si="37"/>
        <v>429799.20833333331</v>
      </c>
      <c r="K294" s="28">
        <f t="shared" si="44"/>
        <v>429799.20833333331</v>
      </c>
      <c r="L294" s="28">
        <f t="shared" si="38"/>
        <v>429799.20833333331</v>
      </c>
      <c r="M294" s="28">
        <f t="shared" si="41"/>
        <v>283667.47749999998</v>
      </c>
      <c r="N294" s="28">
        <f t="shared" si="39"/>
        <v>283667.47749999998</v>
      </c>
      <c r="O294" s="11">
        <f t="shared" si="42"/>
        <v>1573065.1025</v>
      </c>
      <c r="P294" s="11">
        <f t="shared" si="42"/>
        <v>1573065.1025</v>
      </c>
      <c r="Q294" s="19">
        <f t="shared" si="43"/>
        <v>3146130.2050000001</v>
      </c>
    </row>
    <row r="295" spans="1:17" x14ac:dyDescent="0.5">
      <c r="A295" s="13" t="s">
        <v>306</v>
      </c>
      <c r="B295" s="14" t="s">
        <v>911</v>
      </c>
      <c r="C295" s="15" t="s">
        <v>912</v>
      </c>
      <c r="D295" s="16" t="s">
        <v>327</v>
      </c>
      <c r="E295" s="17">
        <v>0.5</v>
      </c>
      <c r="F295" s="18">
        <v>6856435</v>
      </c>
      <c r="G295" s="28">
        <f t="shared" si="44"/>
        <v>285684.79166666669</v>
      </c>
      <c r="H295" s="28">
        <f t="shared" si="36"/>
        <v>285684.79166666669</v>
      </c>
      <c r="I295" s="28">
        <f t="shared" si="44"/>
        <v>285684.79166666669</v>
      </c>
      <c r="J295" s="28">
        <f t="shared" si="37"/>
        <v>285684.79166666669</v>
      </c>
      <c r="K295" s="28">
        <f t="shared" si="44"/>
        <v>285684.79166666669</v>
      </c>
      <c r="L295" s="28">
        <f t="shared" si="38"/>
        <v>285684.79166666669</v>
      </c>
      <c r="M295" s="28">
        <f t="shared" si="41"/>
        <v>188551.96250000002</v>
      </c>
      <c r="N295" s="28">
        <f t="shared" si="39"/>
        <v>188551.96250000002</v>
      </c>
      <c r="O295" s="11">
        <f t="shared" si="42"/>
        <v>1045606.3375</v>
      </c>
      <c r="P295" s="11">
        <f t="shared" si="42"/>
        <v>1045606.3375</v>
      </c>
      <c r="Q295" s="19">
        <f t="shared" si="43"/>
        <v>2091212.675</v>
      </c>
    </row>
    <row r="296" spans="1:17" x14ac:dyDescent="0.5">
      <c r="A296" s="13" t="s">
        <v>307</v>
      </c>
      <c r="B296" s="14" t="s">
        <v>913</v>
      </c>
      <c r="C296" s="15" t="s">
        <v>914</v>
      </c>
      <c r="D296" s="16" t="s">
        <v>358</v>
      </c>
      <c r="E296" s="17">
        <v>0.5</v>
      </c>
      <c r="F296" s="18">
        <v>56885438</v>
      </c>
      <c r="G296" s="28">
        <f t="shared" si="44"/>
        <v>2370226.5833333335</v>
      </c>
      <c r="H296" s="28">
        <f t="shared" si="36"/>
        <v>2370226.5833333335</v>
      </c>
      <c r="I296" s="28">
        <f t="shared" si="44"/>
        <v>2370226.5833333335</v>
      </c>
      <c r="J296" s="28">
        <f t="shared" si="37"/>
        <v>2370226.5833333335</v>
      </c>
      <c r="K296" s="28">
        <f t="shared" si="44"/>
        <v>2370226.5833333335</v>
      </c>
      <c r="L296" s="28">
        <f t="shared" si="38"/>
        <v>2370226.5833333335</v>
      </c>
      <c r="M296" s="28">
        <f t="shared" si="41"/>
        <v>1564349.5450000002</v>
      </c>
      <c r="N296" s="28">
        <f t="shared" si="39"/>
        <v>1564349.5450000002</v>
      </c>
      <c r="O296" s="11">
        <f t="shared" si="42"/>
        <v>8675029.2949999999</v>
      </c>
      <c r="P296" s="11">
        <f t="shared" si="42"/>
        <v>8675029.2949999999</v>
      </c>
      <c r="Q296" s="19">
        <f t="shared" si="43"/>
        <v>17350058.59</v>
      </c>
    </row>
    <row r="297" spans="1:17" x14ac:dyDescent="0.5">
      <c r="A297" s="13" t="s">
        <v>308</v>
      </c>
      <c r="B297" s="14" t="s">
        <v>915</v>
      </c>
      <c r="C297" s="15" t="s">
        <v>916</v>
      </c>
      <c r="D297" s="16" t="s">
        <v>327</v>
      </c>
      <c r="E297" s="17">
        <v>0.5</v>
      </c>
      <c r="F297" s="18">
        <v>17754406</v>
      </c>
      <c r="G297" s="28">
        <f t="shared" si="44"/>
        <v>739766.91666666663</v>
      </c>
      <c r="H297" s="28">
        <f t="shared" si="36"/>
        <v>739766.91666666663</v>
      </c>
      <c r="I297" s="28">
        <f t="shared" si="44"/>
        <v>739766.91666666663</v>
      </c>
      <c r="J297" s="28">
        <f t="shared" si="37"/>
        <v>739766.91666666663</v>
      </c>
      <c r="K297" s="28">
        <f t="shared" si="44"/>
        <v>739766.91666666663</v>
      </c>
      <c r="L297" s="28">
        <f t="shared" si="38"/>
        <v>739766.91666666663</v>
      </c>
      <c r="M297" s="28">
        <f t="shared" si="41"/>
        <v>488246.16499999998</v>
      </c>
      <c r="N297" s="28">
        <f t="shared" si="39"/>
        <v>488246.16499999998</v>
      </c>
      <c r="O297" s="11">
        <f t="shared" si="42"/>
        <v>2707546.915</v>
      </c>
      <c r="P297" s="11">
        <f t="shared" si="42"/>
        <v>2707546.915</v>
      </c>
      <c r="Q297" s="19">
        <f t="shared" si="43"/>
        <v>5415093.8300000001</v>
      </c>
    </row>
    <row r="298" spans="1:17" x14ac:dyDescent="0.5">
      <c r="A298" s="13" t="s">
        <v>309</v>
      </c>
      <c r="B298" s="14" t="s">
        <v>917</v>
      </c>
      <c r="C298" s="15" t="s">
        <v>918</v>
      </c>
      <c r="D298" s="16" t="s">
        <v>327</v>
      </c>
      <c r="E298" s="17">
        <v>0.5</v>
      </c>
      <c r="F298" s="18">
        <v>38910255</v>
      </c>
      <c r="G298" s="28">
        <f t="shared" si="44"/>
        <v>1621260.625</v>
      </c>
      <c r="H298" s="28">
        <f t="shared" si="36"/>
        <v>1621260.625</v>
      </c>
      <c r="I298" s="28">
        <f t="shared" si="44"/>
        <v>1621260.625</v>
      </c>
      <c r="J298" s="28">
        <f t="shared" si="37"/>
        <v>1621260.625</v>
      </c>
      <c r="K298" s="28">
        <f t="shared" si="44"/>
        <v>1621260.625</v>
      </c>
      <c r="L298" s="28">
        <f t="shared" si="38"/>
        <v>1621260.625</v>
      </c>
      <c r="M298" s="28">
        <f t="shared" si="41"/>
        <v>1070032.0125</v>
      </c>
      <c r="N298" s="28">
        <f t="shared" si="39"/>
        <v>1070032.0125</v>
      </c>
      <c r="O298" s="11">
        <f t="shared" si="42"/>
        <v>5933813.8875000002</v>
      </c>
      <c r="P298" s="11">
        <f t="shared" si="42"/>
        <v>5933813.8875000002</v>
      </c>
      <c r="Q298" s="19">
        <f t="shared" si="43"/>
        <v>11867627.775</v>
      </c>
    </row>
    <row r="299" spans="1:17" x14ac:dyDescent="0.5">
      <c r="A299" s="13" t="s">
        <v>310</v>
      </c>
      <c r="B299" s="14" t="s">
        <v>919</v>
      </c>
      <c r="C299" s="15" t="s">
        <v>920</v>
      </c>
      <c r="D299" s="16" t="s">
        <v>417</v>
      </c>
      <c r="E299" s="17">
        <v>0.66999999999999993</v>
      </c>
      <c r="F299" s="18">
        <v>955922824</v>
      </c>
      <c r="G299" s="28">
        <f t="shared" si="44"/>
        <v>53372357.673333324</v>
      </c>
      <c r="H299" s="28">
        <f t="shared" si="36"/>
        <v>26287877.660000004</v>
      </c>
      <c r="I299" s="28">
        <f t="shared" si="44"/>
        <v>53372357.673333324</v>
      </c>
      <c r="J299" s="28">
        <f t="shared" si="37"/>
        <v>26287877.660000004</v>
      </c>
      <c r="K299" s="28">
        <f t="shared" si="44"/>
        <v>53372357.673333324</v>
      </c>
      <c r="L299" s="28">
        <f t="shared" si="38"/>
        <v>26287877.660000004</v>
      </c>
      <c r="M299" s="28">
        <f t="shared" si="41"/>
        <v>35225756.064399995</v>
      </c>
      <c r="N299" s="28">
        <f t="shared" si="39"/>
        <v>17349999.255600002</v>
      </c>
      <c r="O299" s="11">
        <f t="shared" si="42"/>
        <v>195342829.08439997</v>
      </c>
      <c r="P299" s="11">
        <f t="shared" si="42"/>
        <v>96213632.235600024</v>
      </c>
      <c r="Q299" s="19">
        <f>SUM(O299:P299)</f>
        <v>291556461.31999999</v>
      </c>
    </row>
    <row r="300" spans="1:17" x14ac:dyDescent="0.5">
      <c r="A300" s="13" t="s">
        <v>311</v>
      </c>
      <c r="B300" s="14" t="s">
        <v>921</v>
      </c>
      <c r="C300" s="15" t="s">
        <v>922</v>
      </c>
      <c r="D300" s="16" t="s">
        <v>347</v>
      </c>
      <c r="E300" s="17">
        <v>1</v>
      </c>
      <c r="F300" s="18">
        <v>41081134</v>
      </c>
      <c r="G300" s="28">
        <f t="shared" si="44"/>
        <v>3423427.8333333335</v>
      </c>
      <c r="H300" s="28">
        <f t="shared" si="36"/>
        <v>0</v>
      </c>
      <c r="I300" s="28">
        <f t="shared" si="44"/>
        <v>3423427.8333333335</v>
      </c>
      <c r="J300" s="28">
        <f t="shared" si="37"/>
        <v>0</v>
      </c>
      <c r="K300" s="28">
        <f t="shared" si="44"/>
        <v>3423427.8333333335</v>
      </c>
      <c r="L300" s="28">
        <f t="shared" si="38"/>
        <v>0</v>
      </c>
      <c r="M300" s="28">
        <f t="shared" si="41"/>
        <v>2259462.37</v>
      </c>
      <c r="N300" s="28">
        <f t="shared" si="39"/>
        <v>0</v>
      </c>
      <c r="O300" s="11">
        <f t="shared" si="42"/>
        <v>12529745.870000001</v>
      </c>
      <c r="P300" s="11">
        <f t="shared" si="42"/>
        <v>0</v>
      </c>
      <c r="Q300" s="19">
        <f t="shared" si="43"/>
        <v>12529745.870000001</v>
      </c>
    </row>
    <row r="301" spans="1:17" x14ac:dyDescent="0.5">
      <c r="A301" s="13" t="s">
        <v>312</v>
      </c>
      <c r="B301" s="14" t="s">
        <v>923</v>
      </c>
      <c r="C301" s="15" t="s">
        <v>924</v>
      </c>
      <c r="D301" s="16" t="s">
        <v>358</v>
      </c>
      <c r="E301" s="17">
        <v>0.5</v>
      </c>
      <c r="F301" s="18">
        <v>72470791</v>
      </c>
      <c r="G301" s="28">
        <f t="shared" si="44"/>
        <v>3019616.2916666665</v>
      </c>
      <c r="H301" s="28">
        <f t="shared" si="36"/>
        <v>3019616.2916666665</v>
      </c>
      <c r="I301" s="28">
        <f t="shared" si="44"/>
        <v>3019616.2916666665</v>
      </c>
      <c r="J301" s="28">
        <f t="shared" si="37"/>
        <v>3019616.2916666665</v>
      </c>
      <c r="K301" s="28">
        <f t="shared" si="44"/>
        <v>3019616.2916666665</v>
      </c>
      <c r="L301" s="28">
        <f t="shared" si="38"/>
        <v>3019616.2916666665</v>
      </c>
      <c r="M301" s="28">
        <f t="shared" si="41"/>
        <v>1992946.7524999999</v>
      </c>
      <c r="N301" s="28">
        <f t="shared" si="39"/>
        <v>1992946.7524999999</v>
      </c>
      <c r="O301" s="11">
        <f t="shared" si="42"/>
        <v>11051795.627499999</v>
      </c>
      <c r="P301" s="11">
        <f t="shared" si="42"/>
        <v>11051795.627499999</v>
      </c>
      <c r="Q301" s="19">
        <f t="shared" si="43"/>
        <v>22103591.254999999</v>
      </c>
    </row>
    <row r="302" spans="1:17" x14ac:dyDescent="0.5">
      <c r="A302" s="13" t="s">
        <v>313</v>
      </c>
      <c r="B302" s="14" t="s">
        <v>925</v>
      </c>
      <c r="C302" s="15" t="s">
        <v>926</v>
      </c>
      <c r="D302" s="16" t="s">
        <v>327</v>
      </c>
      <c r="E302" s="17">
        <v>0.5</v>
      </c>
      <c r="F302" s="18">
        <v>28196258</v>
      </c>
      <c r="G302" s="28">
        <f t="shared" si="44"/>
        <v>1174844.0833333333</v>
      </c>
      <c r="H302" s="28">
        <f t="shared" si="36"/>
        <v>1174844.0833333333</v>
      </c>
      <c r="I302" s="28">
        <f t="shared" si="44"/>
        <v>1174844.0833333333</v>
      </c>
      <c r="J302" s="28">
        <f t="shared" si="37"/>
        <v>1174844.0833333333</v>
      </c>
      <c r="K302" s="28">
        <f t="shared" si="44"/>
        <v>1174844.0833333333</v>
      </c>
      <c r="L302" s="28">
        <f t="shared" si="38"/>
        <v>1174844.0833333333</v>
      </c>
      <c r="M302" s="28">
        <f t="shared" si="41"/>
        <v>775397.09499999997</v>
      </c>
      <c r="N302" s="28">
        <f t="shared" si="39"/>
        <v>775397.09499999997</v>
      </c>
      <c r="O302" s="11">
        <f t="shared" si="42"/>
        <v>4299929.3449999997</v>
      </c>
      <c r="P302" s="11">
        <f t="shared" si="42"/>
        <v>4299929.3449999997</v>
      </c>
      <c r="Q302" s="19">
        <f t="shared" si="43"/>
        <v>8599858.6899999995</v>
      </c>
    </row>
    <row r="303" spans="1:17" x14ac:dyDescent="0.5">
      <c r="A303" s="13" t="s">
        <v>314</v>
      </c>
      <c r="B303" s="14" t="s">
        <v>927</v>
      </c>
      <c r="C303" s="15" t="s">
        <v>928</v>
      </c>
      <c r="D303" s="16" t="s">
        <v>358</v>
      </c>
      <c r="E303" s="17">
        <v>0.5</v>
      </c>
      <c r="F303" s="18">
        <v>39309650</v>
      </c>
      <c r="G303" s="28">
        <f t="shared" si="44"/>
        <v>1637902.0833333333</v>
      </c>
      <c r="H303" s="28">
        <f t="shared" si="36"/>
        <v>1637902.0833333333</v>
      </c>
      <c r="I303" s="28">
        <f t="shared" si="44"/>
        <v>1637902.0833333333</v>
      </c>
      <c r="J303" s="28">
        <f t="shared" si="37"/>
        <v>1637902.0833333333</v>
      </c>
      <c r="K303" s="28">
        <f t="shared" si="44"/>
        <v>1637902.0833333333</v>
      </c>
      <c r="L303" s="28">
        <f t="shared" si="38"/>
        <v>1637902.0833333333</v>
      </c>
      <c r="M303" s="28">
        <f t="shared" si="41"/>
        <v>1081015.375</v>
      </c>
      <c r="N303" s="28">
        <f t="shared" si="39"/>
        <v>1081015.375</v>
      </c>
      <c r="O303" s="11">
        <f t="shared" si="42"/>
        <v>5994721.625</v>
      </c>
      <c r="P303" s="11">
        <f t="shared" si="42"/>
        <v>5994721.625</v>
      </c>
      <c r="Q303" s="19">
        <f t="shared" si="43"/>
        <v>11989443.25</v>
      </c>
    </row>
    <row r="304" spans="1:17" x14ac:dyDescent="0.5">
      <c r="A304" s="13" t="s">
        <v>315</v>
      </c>
      <c r="B304" s="14" t="s">
        <v>929</v>
      </c>
      <c r="C304" s="15" t="s">
        <v>930</v>
      </c>
      <c r="D304" s="16" t="s">
        <v>347</v>
      </c>
      <c r="E304" s="17">
        <v>1</v>
      </c>
      <c r="F304" s="18">
        <v>35775500</v>
      </c>
      <c r="G304" s="28">
        <f t="shared" si="44"/>
        <v>2981291.6666666665</v>
      </c>
      <c r="H304" s="28">
        <f t="shared" si="36"/>
        <v>0</v>
      </c>
      <c r="I304" s="28">
        <f t="shared" si="44"/>
        <v>2981291.6666666665</v>
      </c>
      <c r="J304" s="28">
        <f t="shared" si="37"/>
        <v>0</v>
      </c>
      <c r="K304" s="28">
        <f t="shared" si="44"/>
        <v>2981291.6666666665</v>
      </c>
      <c r="L304" s="28">
        <f t="shared" si="38"/>
        <v>0</v>
      </c>
      <c r="M304" s="28">
        <f t="shared" si="41"/>
        <v>1967652.5</v>
      </c>
      <c r="N304" s="28">
        <f t="shared" si="39"/>
        <v>0</v>
      </c>
      <c r="O304" s="11">
        <f t="shared" si="42"/>
        <v>10911527.5</v>
      </c>
      <c r="P304" s="11">
        <f t="shared" si="42"/>
        <v>0</v>
      </c>
      <c r="Q304" s="19">
        <f t="shared" si="43"/>
        <v>10911527.5</v>
      </c>
    </row>
    <row r="305" spans="1:17" x14ac:dyDescent="0.5">
      <c r="A305" s="13" t="s">
        <v>316</v>
      </c>
      <c r="B305" s="14" t="s">
        <v>931</v>
      </c>
      <c r="C305" s="15" t="s">
        <v>932</v>
      </c>
      <c r="D305" s="16" t="s">
        <v>327</v>
      </c>
      <c r="E305" s="17">
        <v>0.5</v>
      </c>
      <c r="F305" s="18">
        <v>19363538</v>
      </c>
      <c r="G305" s="28">
        <f t="shared" si="44"/>
        <v>806814.08333333337</v>
      </c>
      <c r="H305" s="28">
        <f t="shared" si="36"/>
        <v>806814.08333333337</v>
      </c>
      <c r="I305" s="28">
        <f t="shared" si="44"/>
        <v>806814.08333333337</v>
      </c>
      <c r="J305" s="28">
        <f t="shared" si="37"/>
        <v>806814.08333333337</v>
      </c>
      <c r="K305" s="28">
        <f t="shared" si="44"/>
        <v>806814.08333333337</v>
      </c>
      <c r="L305" s="28">
        <f t="shared" si="38"/>
        <v>806814.08333333337</v>
      </c>
      <c r="M305" s="28">
        <f t="shared" si="41"/>
        <v>532497.29500000004</v>
      </c>
      <c r="N305" s="28">
        <f t="shared" si="39"/>
        <v>532497.29500000004</v>
      </c>
      <c r="O305" s="11">
        <f t="shared" si="42"/>
        <v>2952939.5449999999</v>
      </c>
      <c r="P305" s="11">
        <f t="shared" si="42"/>
        <v>2952939.5449999999</v>
      </c>
      <c r="Q305" s="19">
        <f t="shared" si="43"/>
        <v>5905879.0899999999</v>
      </c>
    </row>
    <row r="306" spans="1:17" x14ac:dyDescent="0.5">
      <c r="A306" s="13" t="s">
        <v>317</v>
      </c>
      <c r="B306" s="14" t="s">
        <v>933</v>
      </c>
      <c r="C306" s="15" t="s">
        <v>934</v>
      </c>
      <c r="D306" s="16" t="s">
        <v>358</v>
      </c>
      <c r="E306" s="17">
        <v>0.5</v>
      </c>
      <c r="F306" s="18">
        <v>20853521</v>
      </c>
      <c r="G306" s="28">
        <f t="shared" si="44"/>
        <v>868896.70833333337</v>
      </c>
      <c r="H306" s="28">
        <f t="shared" si="36"/>
        <v>868896.70833333337</v>
      </c>
      <c r="I306" s="28">
        <f t="shared" si="44"/>
        <v>868896.70833333337</v>
      </c>
      <c r="J306" s="28">
        <f t="shared" si="37"/>
        <v>868896.70833333337</v>
      </c>
      <c r="K306" s="28">
        <f t="shared" si="44"/>
        <v>868896.70833333337</v>
      </c>
      <c r="L306" s="28">
        <f t="shared" si="38"/>
        <v>868896.70833333337</v>
      </c>
      <c r="M306" s="28">
        <f t="shared" si="41"/>
        <v>573471.82750000001</v>
      </c>
      <c r="N306" s="28">
        <f t="shared" si="39"/>
        <v>573471.82750000001</v>
      </c>
      <c r="O306" s="11">
        <f t="shared" si="42"/>
        <v>3180161.9525000001</v>
      </c>
      <c r="P306" s="11">
        <f t="shared" si="42"/>
        <v>3180161.9525000001</v>
      </c>
      <c r="Q306" s="19">
        <f t="shared" si="43"/>
        <v>6360323.9050000003</v>
      </c>
    </row>
    <row r="307" spans="1:17" x14ac:dyDescent="0.5">
      <c r="A307" s="13" t="s">
        <v>318</v>
      </c>
      <c r="B307" s="14" t="s">
        <v>935</v>
      </c>
      <c r="C307" s="15" t="s">
        <v>936</v>
      </c>
      <c r="D307" s="16" t="s">
        <v>347</v>
      </c>
      <c r="E307" s="17">
        <v>1</v>
      </c>
      <c r="F307" s="18">
        <v>32110425</v>
      </c>
      <c r="G307" s="28">
        <f t="shared" si="44"/>
        <v>2675868.75</v>
      </c>
      <c r="H307" s="28">
        <f t="shared" si="36"/>
        <v>0</v>
      </c>
      <c r="I307" s="28">
        <f t="shared" si="44"/>
        <v>2675868.75</v>
      </c>
      <c r="J307" s="28">
        <f t="shared" si="37"/>
        <v>0</v>
      </c>
      <c r="K307" s="28">
        <f t="shared" si="44"/>
        <v>2675868.75</v>
      </c>
      <c r="L307" s="28">
        <f t="shared" si="38"/>
        <v>0</v>
      </c>
      <c r="M307" s="28">
        <f t="shared" si="41"/>
        <v>1766073.375</v>
      </c>
      <c r="N307" s="28">
        <f t="shared" si="39"/>
        <v>0</v>
      </c>
      <c r="O307" s="11">
        <f>SUM(G307,I307,K307,M307)</f>
        <v>9793679.625</v>
      </c>
      <c r="P307" s="11">
        <f t="shared" si="42"/>
        <v>0</v>
      </c>
      <c r="Q307" s="19">
        <f t="shared" si="43"/>
        <v>9793679.625</v>
      </c>
    </row>
    <row r="308" spans="1:17" x14ac:dyDescent="0.5">
      <c r="A308" s="13" t="s">
        <v>319</v>
      </c>
      <c r="B308" s="14" t="s">
        <v>937</v>
      </c>
      <c r="C308" s="15" t="s">
        <v>938</v>
      </c>
      <c r="D308" s="16" t="s">
        <v>327</v>
      </c>
      <c r="E308" s="17">
        <v>0.5</v>
      </c>
      <c r="F308" s="18">
        <v>22750175</v>
      </c>
      <c r="G308" s="28">
        <f t="shared" si="44"/>
        <v>947923.95833333337</v>
      </c>
      <c r="H308" s="28">
        <f t="shared" si="36"/>
        <v>947923.95833333337</v>
      </c>
      <c r="I308" s="28">
        <f t="shared" si="44"/>
        <v>947923.95833333337</v>
      </c>
      <c r="J308" s="28">
        <f t="shared" si="37"/>
        <v>947923.95833333337</v>
      </c>
      <c r="K308" s="28">
        <f t="shared" si="44"/>
        <v>947923.95833333337</v>
      </c>
      <c r="L308" s="28">
        <f t="shared" si="38"/>
        <v>947923.95833333337</v>
      </c>
      <c r="M308" s="28">
        <f t="shared" si="41"/>
        <v>625629.8125</v>
      </c>
      <c r="N308" s="28">
        <f t="shared" si="39"/>
        <v>625629.8125</v>
      </c>
      <c r="O308" s="11">
        <f t="shared" si="42"/>
        <v>3469401.6875</v>
      </c>
      <c r="P308" s="11">
        <f t="shared" si="42"/>
        <v>3469401.6875</v>
      </c>
      <c r="Q308" s="19">
        <f t="shared" si="43"/>
        <v>6938803.375</v>
      </c>
    </row>
    <row r="309" spans="1:17" x14ac:dyDescent="0.5">
      <c r="A309" s="13" t="s">
        <v>320</v>
      </c>
      <c r="B309" s="14" t="s">
        <v>939</v>
      </c>
      <c r="C309" s="15" t="s">
        <v>940</v>
      </c>
      <c r="D309" s="16" t="s">
        <v>327</v>
      </c>
      <c r="E309" s="17">
        <v>0.5</v>
      </c>
      <c r="F309" s="18">
        <v>16257780</v>
      </c>
      <c r="G309" s="28">
        <f t="shared" si="44"/>
        <v>677407.5</v>
      </c>
      <c r="H309" s="28">
        <f t="shared" si="36"/>
        <v>677407.5</v>
      </c>
      <c r="I309" s="28">
        <f t="shared" si="44"/>
        <v>677407.5</v>
      </c>
      <c r="J309" s="28">
        <f t="shared" si="37"/>
        <v>677407.5</v>
      </c>
      <c r="K309" s="28">
        <f t="shared" si="44"/>
        <v>677407.5</v>
      </c>
      <c r="L309" s="28">
        <f t="shared" si="38"/>
        <v>677407.5</v>
      </c>
      <c r="M309" s="28">
        <f t="shared" si="41"/>
        <v>447088.95</v>
      </c>
      <c r="N309" s="28">
        <f t="shared" si="39"/>
        <v>447088.95</v>
      </c>
      <c r="O309" s="11">
        <f t="shared" si="42"/>
        <v>2479311.4500000002</v>
      </c>
      <c r="P309" s="11">
        <f t="shared" si="42"/>
        <v>2479311.4500000002</v>
      </c>
      <c r="Q309" s="19">
        <f t="shared" si="43"/>
        <v>4958622.9000000004</v>
      </c>
    </row>
    <row r="310" spans="1:17" x14ac:dyDescent="0.5">
      <c r="A310" s="13" t="s">
        <v>321</v>
      </c>
      <c r="B310" s="14" t="s">
        <v>941</v>
      </c>
      <c r="C310" s="15" t="s">
        <v>942</v>
      </c>
      <c r="D310" s="16" t="s">
        <v>327</v>
      </c>
      <c r="E310" s="17">
        <v>0.5</v>
      </c>
      <c r="F310" s="18">
        <v>18098177</v>
      </c>
      <c r="G310" s="28">
        <f t="shared" si="44"/>
        <v>754090.70833333337</v>
      </c>
      <c r="H310" s="28">
        <f t="shared" si="36"/>
        <v>754090.70833333337</v>
      </c>
      <c r="I310" s="28">
        <f t="shared" si="44"/>
        <v>754090.70833333337</v>
      </c>
      <c r="J310" s="28">
        <f t="shared" si="37"/>
        <v>754090.70833333337</v>
      </c>
      <c r="K310" s="28">
        <f t="shared" si="44"/>
        <v>754090.70833333337</v>
      </c>
      <c r="L310" s="28">
        <f t="shared" si="38"/>
        <v>754090.70833333337</v>
      </c>
      <c r="M310" s="28">
        <f t="shared" si="41"/>
        <v>497699.86750000005</v>
      </c>
      <c r="N310" s="28">
        <f t="shared" si="39"/>
        <v>497699.86750000005</v>
      </c>
      <c r="O310" s="11">
        <f t="shared" si="42"/>
        <v>2759971.9925000002</v>
      </c>
      <c r="P310" s="11">
        <f t="shared" si="42"/>
        <v>2759971.9925000002</v>
      </c>
      <c r="Q310" s="19">
        <f t="shared" si="43"/>
        <v>5519943.9850000003</v>
      </c>
    </row>
    <row r="311" spans="1:17" x14ac:dyDescent="0.5">
      <c r="A311" s="13" t="s">
        <v>322</v>
      </c>
      <c r="B311" s="14" t="s">
        <v>943</v>
      </c>
      <c r="C311" s="15" t="s">
        <v>944</v>
      </c>
      <c r="D311" s="16" t="s">
        <v>327</v>
      </c>
      <c r="E311" s="17">
        <v>0.5</v>
      </c>
      <c r="F311" s="18">
        <v>14471005</v>
      </c>
      <c r="G311" s="28">
        <f t="shared" si="44"/>
        <v>602958.54166666663</v>
      </c>
      <c r="H311" s="28">
        <f t="shared" si="36"/>
        <v>602958.54166666663</v>
      </c>
      <c r="I311" s="28">
        <f t="shared" si="44"/>
        <v>602958.54166666663</v>
      </c>
      <c r="J311" s="28">
        <f t="shared" si="37"/>
        <v>602958.54166666663</v>
      </c>
      <c r="K311" s="28">
        <f t="shared" si="44"/>
        <v>602958.54166666663</v>
      </c>
      <c r="L311" s="28">
        <f t="shared" si="38"/>
        <v>602958.54166666663</v>
      </c>
      <c r="M311" s="28">
        <f t="shared" si="41"/>
        <v>397952.63750000001</v>
      </c>
      <c r="N311" s="28">
        <f t="shared" si="39"/>
        <v>397952.63750000001</v>
      </c>
      <c r="O311" s="11">
        <f t="shared" si="42"/>
        <v>2206828.2625000002</v>
      </c>
      <c r="P311" s="11">
        <f t="shared" si="42"/>
        <v>2206828.2625000002</v>
      </c>
      <c r="Q311" s="19">
        <f t="shared" si="43"/>
        <v>4413656.5250000004</v>
      </c>
    </row>
    <row r="312" spans="1:17" x14ac:dyDescent="0.5">
      <c r="A312" s="13" t="s">
        <v>323</v>
      </c>
      <c r="B312" s="14" t="s">
        <v>945</v>
      </c>
      <c r="C312" s="15" t="s">
        <v>946</v>
      </c>
      <c r="D312" s="16" t="s">
        <v>327</v>
      </c>
      <c r="E312" s="17">
        <v>0.5</v>
      </c>
      <c r="F312" s="18">
        <v>16533119</v>
      </c>
      <c r="G312" s="28">
        <f t="shared" si="44"/>
        <v>688879.95833333337</v>
      </c>
      <c r="H312" s="28">
        <f t="shared" si="36"/>
        <v>688879.95833333337</v>
      </c>
      <c r="I312" s="28">
        <f t="shared" si="44"/>
        <v>688879.95833333337</v>
      </c>
      <c r="J312" s="28">
        <f t="shared" si="37"/>
        <v>688879.95833333337</v>
      </c>
      <c r="K312" s="28">
        <f t="shared" si="44"/>
        <v>688879.95833333337</v>
      </c>
      <c r="L312" s="28">
        <f t="shared" si="38"/>
        <v>688879.95833333337</v>
      </c>
      <c r="M312" s="28">
        <f t="shared" si="41"/>
        <v>454660.77250000002</v>
      </c>
      <c r="N312" s="28">
        <f t="shared" si="39"/>
        <v>454660.77250000002</v>
      </c>
      <c r="O312" s="11">
        <f t="shared" si="42"/>
        <v>2521300.6475</v>
      </c>
      <c r="P312" s="11">
        <f t="shared" si="42"/>
        <v>2521300.6475</v>
      </c>
      <c r="Q312" s="19">
        <f t="shared" si="43"/>
        <v>5042601.2949999999</v>
      </c>
    </row>
    <row r="313" spans="1:17" x14ac:dyDescent="0.5">
      <c r="A313" s="13" t="s">
        <v>324</v>
      </c>
      <c r="B313" s="14" t="s">
        <v>947</v>
      </c>
      <c r="C313" s="15" t="s">
        <v>948</v>
      </c>
      <c r="D313" s="16" t="s">
        <v>358</v>
      </c>
      <c r="E313" s="17">
        <v>0.5</v>
      </c>
      <c r="F313" s="18">
        <v>70409764</v>
      </c>
      <c r="G313" s="28">
        <f t="shared" si="44"/>
        <v>2933740.1666666665</v>
      </c>
      <c r="H313" s="28">
        <f t="shared" si="36"/>
        <v>2933740.1666666665</v>
      </c>
      <c r="I313" s="28">
        <f t="shared" si="44"/>
        <v>2933740.1666666665</v>
      </c>
      <c r="J313" s="28">
        <f t="shared" si="37"/>
        <v>2933740.1666666665</v>
      </c>
      <c r="K313" s="28">
        <f t="shared" si="44"/>
        <v>2933740.1666666665</v>
      </c>
      <c r="L313" s="28">
        <f t="shared" si="38"/>
        <v>2933740.1666666665</v>
      </c>
      <c r="M313" s="28">
        <f t="shared" si="41"/>
        <v>1936268.51</v>
      </c>
      <c r="N313" s="28">
        <f t="shared" si="39"/>
        <v>1936268.51</v>
      </c>
      <c r="O313" s="11">
        <f t="shared" si="42"/>
        <v>10737489.01</v>
      </c>
      <c r="P313" s="11">
        <f t="shared" si="42"/>
        <v>10737489.01</v>
      </c>
      <c r="Q313" s="19">
        <f t="shared" si="43"/>
        <v>21474978.02</v>
      </c>
    </row>
    <row r="314" spans="1:17" x14ac:dyDescent="0.5">
      <c r="E314" s="20"/>
      <c r="F314" s="20"/>
    </row>
    <row r="315" spans="1:17" x14ac:dyDescent="0.5">
      <c r="E315" s="20"/>
      <c r="F315" s="20"/>
    </row>
    <row r="316" spans="1:17" x14ac:dyDescent="0.5">
      <c r="E316" s="20"/>
      <c r="F316" s="20"/>
    </row>
    <row r="317" spans="1:17" x14ac:dyDescent="0.5">
      <c r="E317" s="20"/>
      <c r="F317" s="20"/>
    </row>
    <row r="318" spans="1:17" x14ac:dyDescent="0.5">
      <c r="E318" s="20"/>
      <c r="F318" s="20"/>
    </row>
    <row r="319" spans="1:17" x14ac:dyDescent="0.5">
      <c r="E319" s="20"/>
      <c r="F319" s="20"/>
    </row>
    <row r="320" spans="1:17" x14ac:dyDescent="0.5">
      <c r="E320" s="20"/>
      <c r="F320" s="20"/>
    </row>
    <row r="321" spans="5:6" x14ac:dyDescent="0.5">
      <c r="E321" s="20"/>
      <c r="F321" s="20"/>
    </row>
    <row r="322" spans="5:6" x14ac:dyDescent="0.5">
      <c r="E322" s="20"/>
      <c r="F322" s="20"/>
    </row>
    <row r="323" spans="5:6" x14ac:dyDescent="0.5">
      <c r="E323" s="20"/>
      <c r="F323" s="20"/>
    </row>
    <row r="324" spans="5:6" x14ac:dyDescent="0.5">
      <c r="E324" s="20"/>
      <c r="F324" s="20"/>
    </row>
    <row r="325" spans="5:6" x14ac:dyDescent="0.5">
      <c r="E325" s="20"/>
      <c r="F325" s="20"/>
    </row>
    <row r="326" spans="5:6" x14ac:dyDescent="0.5">
      <c r="E326" s="20"/>
      <c r="F326" s="20"/>
    </row>
    <row r="327" spans="5:6" x14ac:dyDescent="0.5">
      <c r="E327" s="20"/>
      <c r="F327" s="20"/>
    </row>
    <row r="328" spans="5:6" x14ac:dyDescent="0.5">
      <c r="E328" s="20"/>
      <c r="F328" s="20"/>
    </row>
    <row r="329" spans="5:6" x14ac:dyDescent="0.5">
      <c r="E329" s="20"/>
      <c r="F329" s="20"/>
    </row>
    <row r="330" spans="5:6" x14ac:dyDescent="0.5">
      <c r="E330" s="20"/>
      <c r="F330" s="20"/>
    </row>
    <row r="331" spans="5:6" x14ac:dyDescent="0.5">
      <c r="E331" s="20"/>
      <c r="F331" s="20"/>
    </row>
    <row r="332" spans="5:6" x14ac:dyDescent="0.5">
      <c r="E332" s="20"/>
      <c r="F332" s="20"/>
    </row>
    <row r="333" spans="5:6" x14ac:dyDescent="0.5">
      <c r="E333" s="20"/>
      <c r="F333" s="20"/>
    </row>
    <row r="334" spans="5:6" x14ac:dyDescent="0.5">
      <c r="E334" s="20"/>
      <c r="F334" s="20"/>
    </row>
    <row r="335" spans="5:6" x14ac:dyDescent="0.5">
      <c r="E335" s="20"/>
      <c r="F335" s="20"/>
    </row>
    <row r="336" spans="5:6" x14ac:dyDescent="0.5">
      <c r="E336" s="20"/>
      <c r="F336" s="20"/>
    </row>
    <row r="337" spans="5:6" x14ac:dyDescent="0.5">
      <c r="E337" s="20"/>
      <c r="F337" s="20"/>
    </row>
    <row r="338" spans="5:6" x14ac:dyDescent="0.5">
      <c r="E338" s="20"/>
      <c r="F338" s="20"/>
    </row>
    <row r="339" spans="5:6" x14ac:dyDescent="0.5">
      <c r="E339" s="20"/>
      <c r="F339" s="20"/>
    </row>
    <row r="340" spans="5:6" x14ac:dyDescent="0.5">
      <c r="E340" s="20"/>
      <c r="F340" s="20"/>
    </row>
    <row r="341" spans="5:6" x14ac:dyDescent="0.5">
      <c r="E341" s="20"/>
      <c r="F341" s="20"/>
    </row>
    <row r="342" spans="5:6" x14ac:dyDescent="0.5">
      <c r="E342" s="20"/>
      <c r="F342" s="20"/>
    </row>
    <row r="343" spans="5:6" x14ac:dyDescent="0.5">
      <c r="E343" s="20"/>
      <c r="F343" s="20"/>
    </row>
    <row r="344" spans="5:6" x14ac:dyDescent="0.5">
      <c r="E344" s="20"/>
      <c r="F344" s="20"/>
    </row>
    <row r="345" spans="5:6" x14ac:dyDescent="0.5">
      <c r="E345" s="20"/>
      <c r="F345" s="20"/>
    </row>
    <row r="346" spans="5:6" x14ac:dyDescent="0.5">
      <c r="E346" s="20"/>
      <c r="F346" s="20"/>
    </row>
    <row r="347" spans="5:6" x14ac:dyDescent="0.5">
      <c r="E347" s="20"/>
      <c r="F347" s="20"/>
    </row>
    <row r="348" spans="5:6" x14ac:dyDescent="0.5">
      <c r="E348" s="20"/>
      <c r="F348" s="20"/>
    </row>
    <row r="349" spans="5:6" x14ac:dyDescent="0.5">
      <c r="E349" s="20"/>
      <c r="F349" s="20"/>
    </row>
    <row r="350" spans="5:6" x14ac:dyDescent="0.5">
      <c r="E350" s="20"/>
      <c r="F350" s="20"/>
    </row>
    <row r="351" spans="5:6" x14ac:dyDescent="0.5">
      <c r="E351" s="20"/>
      <c r="F351" s="20"/>
    </row>
    <row r="352" spans="5:6" x14ac:dyDescent="0.5">
      <c r="E352" s="20"/>
      <c r="F352" s="20"/>
    </row>
    <row r="353" spans="5:6" x14ac:dyDescent="0.5">
      <c r="E353" s="20"/>
      <c r="F353" s="20"/>
    </row>
    <row r="354" spans="5:6" x14ac:dyDescent="0.5">
      <c r="E354" s="20"/>
      <c r="F354" s="20"/>
    </row>
    <row r="355" spans="5:6" x14ac:dyDescent="0.5">
      <c r="E355" s="20"/>
      <c r="F355" s="20"/>
    </row>
    <row r="356" spans="5:6" x14ac:dyDescent="0.5">
      <c r="E356" s="20"/>
      <c r="F356" s="20"/>
    </row>
    <row r="357" spans="5:6" x14ac:dyDescent="0.5">
      <c r="E357" s="20"/>
      <c r="F357" s="20"/>
    </row>
    <row r="358" spans="5:6" x14ac:dyDescent="0.5">
      <c r="E358" s="20"/>
      <c r="F358" s="20"/>
    </row>
    <row r="359" spans="5:6" x14ac:dyDescent="0.5">
      <c r="E359" s="20"/>
      <c r="F359" s="20"/>
    </row>
    <row r="360" spans="5:6" x14ac:dyDescent="0.5">
      <c r="E360" s="20"/>
      <c r="F360" s="20"/>
    </row>
    <row r="361" spans="5:6" x14ac:dyDescent="0.5">
      <c r="E361" s="20"/>
      <c r="F361" s="20"/>
    </row>
    <row r="362" spans="5:6" x14ac:dyDescent="0.5">
      <c r="E362" s="20"/>
      <c r="F362" s="20"/>
    </row>
    <row r="363" spans="5:6" x14ac:dyDescent="0.5">
      <c r="E363" s="20"/>
      <c r="F363" s="20"/>
    </row>
    <row r="364" spans="5:6" x14ac:dyDescent="0.5">
      <c r="E364" s="20"/>
      <c r="F364" s="20"/>
    </row>
    <row r="365" spans="5:6" x14ac:dyDescent="0.5">
      <c r="E365" s="20"/>
      <c r="F365" s="20"/>
    </row>
    <row r="366" spans="5:6" x14ac:dyDescent="0.5">
      <c r="E366" s="20"/>
      <c r="F366" s="20"/>
    </row>
    <row r="367" spans="5:6" x14ac:dyDescent="0.5">
      <c r="E367" s="20"/>
      <c r="F367" s="20"/>
    </row>
    <row r="368" spans="5:6" x14ac:dyDescent="0.5">
      <c r="E368" s="20"/>
      <c r="F368" s="20"/>
    </row>
    <row r="369" spans="5:6" x14ac:dyDescent="0.5">
      <c r="E369" s="20"/>
      <c r="F369" s="20"/>
    </row>
  </sheetData>
  <mergeCells count="5">
    <mergeCell ref="G2:H2"/>
    <mergeCell ref="I2:J2"/>
    <mergeCell ref="K2:L2"/>
    <mergeCell ref="M2:N2"/>
    <mergeCell ref="O2:Q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5" ma:contentTypeDescription="Create a new document." ma:contentTypeScope="" ma:versionID="804c7f6412f28df4ccd78beb76097437">
  <xsd:schema xmlns:xsd="http://www.w3.org/2001/XMLSchema" xmlns:xs="http://www.w3.org/2001/XMLSchema" xmlns:p="http://schemas.microsoft.com/office/2006/metadata/properties" xmlns:ns1="http://schemas.microsoft.com/sharepoint/v3" xmlns:ns2="52907788-3c74-4840-b653-af3aea5e5f4b" xmlns:ns3="49dd332d-6948-448e-8342-709605274695" targetNamespace="http://schemas.microsoft.com/office/2006/metadata/properties" ma:root="true" ma:fieldsID="4c1634f1647199ffff4e9b828db01b94" ns1:_="" ns2:_="" ns3:_="">
    <xsd:import namespace="http://schemas.microsoft.com/sharepoint/v3"/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kkro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kro" ma:index="20" nillable="true" ma:displayName="Number" ma:internalName="kkro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kro xmlns="52907788-3c74-4840-b653-af3aea5e5f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EDD9D4-5476-4677-A355-01D1097E1B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C8F484-B723-49E9-B6CC-893892D71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226E19-47AE-41C2-B8F4-C1FFD8259DC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9dd332d-6948-448e-8342-709605274695"/>
    <ds:schemaRef ds:uri="http://schemas.microsoft.com/sharepoint/v3"/>
    <ds:schemaRef ds:uri="http://purl.org/dc/terms/"/>
    <ds:schemaRef ds:uri="52907788-3c74-4840-b653-af3aea5e5f4b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Brookes</dc:creator>
  <cp:lastModifiedBy>Michael Oliver</cp:lastModifiedBy>
  <dcterms:created xsi:type="dcterms:W3CDTF">2021-05-10T15:37:38Z</dcterms:created>
  <dcterms:modified xsi:type="dcterms:W3CDTF">2021-05-11T10:03:42Z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0x0101008EFBF9F0EEF9024B851798905602A73B</vt:lpwstr>
  </property>
</Properties>
</file>